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.perissinotto\Desktop\DOC obiettivi - consuntivo 2020\"/>
    </mc:Choice>
  </mc:AlternateContent>
  <bookViews>
    <workbookView xWindow="0" yWindow="0" windowWidth="28800" windowHeight="12330" activeTab="4"/>
  </bookViews>
  <sheets>
    <sheet name="Istruttore - BERGAMINI" sheetId="9" r:id="rId1"/>
    <sheet name="Collaboratore - PERISSINOTTO" sheetId="1" r:id="rId2"/>
    <sheet name="Polizia Locale - POLPETTA" sheetId="10" r:id="rId3"/>
    <sheet name="Educatori - MICHELETTI" sheetId="7" r:id="rId4"/>
    <sheet name="Operai - STEFANI" sheetId="11" r:id="rId5"/>
    <sheet name="Operai - TIRITAN" sheetId="12" r:id="rId6"/>
  </sheets>
  <definedNames>
    <definedName name="_xlnm.Print_Area" localSheetId="1">'Collaboratore - PERISSINOTTO'!$B$1:$K$97</definedName>
    <definedName name="_xlnm.Print_Area" localSheetId="3">'Educatori - MICHELETTI'!$B$1:$K$97</definedName>
    <definedName name="_xlnm.Print_Area" localSheetId="0">'Istruttore - BERGAMINI'!$B$1:$K$97</definedName>
    <definedName name="_xlnm.Print_Area" localSheetId="4">'Operai - STEFANI'!$B$1:$K$97</definedName>
    <definedName name="_xlnm.Print_Area" localSheetId="5">'Operai - TIRITAN'!$B$1:$K$97</definedName>
    <definedName name="_xlnm.Print_Area" localSheetId="2">'Polizia Locale - POLPETTA'!$B$1:$K$97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2" i="12" l="1"/>
  <c r="H102" i="12"/>
  <c r="G102" i="12"/>
  <c r="F102" i="12"/>
  <c r="E102" i="12"/>
  <c r="D102" i="12"/>
  <c r="C102" i="12"/>
  <c r="J102" i="12" s="1"/>
  <c r="K102" i="12" s="1"/>
  <c r="I101" i="12"/>
  <c r="H101" i="12"/>
  <c r="G101" i="12"/>
  <c r="F101" i="12"/>
  <c r="E101" i="12"/>
  <c r="D101" i="12"/>
  <c r="C101" i="12"/>
  <c r="J101" i="12" s="1"/>
  <c r="C84" i="12"/>
  <c r="J83" i="12"/>
  <c r="I83" i="12"/>
  <c r="H83" i="12"/>
  <c r="G83" i="12"/>
  <c r="F83" i="12"/>
  <c r="E83" i="12"/>
  <c r="D83" i="12"/>
  <c r="J78" i="12"/>
  <c r="I78" i="12"/>
  <c r="H78" i="12"/>
  <c r="G78" i="12"/>
  <c r="F78" i="12"/>
  <c r="E78" i="12"/>
  <c r="D78" i="12"/>
  <c r="J74" i="12"/>
  <c r="I74" i="12"/>
  <c r="H74" i="12"/>
  <c r="G74" i="12"/>
  <c r="F74" i="12"/>
  <c r="E74" i="12"/>
  <c r="D74" i="12"/>
  <c r="J69" i="12"/>
  <c r="I69" i="12"/>
  <c r="H69" i="12"/>
  <c r="G69" i="12"/>
  <c r="F69" i="12"/>
  <c r="E69" i="12"/>
  <c r="D69" i="12"/>
  <c r="C63" i="12"/>
  <c r="C62" i="12"/>
  <c r="H61" i="12"/>
  <c r="C61" i="12"/>
  <c r="C60" i="12"/>
  <c r="J58" i="12"/>
  <c r="I58" i="12"/>
  <c r="H58" i="12"/>
  <c r="G58" i="12"/>
  <c r="F58" i="12"/>
  <c r="E58" i="12"/>
  <c r="D58" i="12"/>
  <c r="J53" i="12"/>
  <c r="I53" i="12"/>
  <c r="H53" i="12"/>
  <c r="G53" i="12"/>
  <c r="F53" i="12"/>
  <c r="E53" i="12"/>
  <c r="D53" i="12"/>
  <c r="C46" i="12"/>
  <c r="C45" i="12"/>
  <c r="C44" i="12"/>
  <c r="C33" i="12"/>
  <c r="J32" i="12"/>
  <c r="I32" i="12"/>
  <c r="H32" i="12"/>
  <c r="G32" i="12"/>
  <c r="F32" i="12"/>
  <c r="E32" i="12"/>
  <c r="D32" i="12"/>
  <c r="J28" i="12"/>
  <c r="I28" i="12"/>
  <c r="H28" i="12"/>
  <c r="G28" i="12"/>
  <c r="F28" i="12"/>
  <c r="E28" i="12"/>
  <c r="D28" i="12"/>
  <c r="J24" i="12"/>
  <c r="I24" i="12"/>
  <c r="H24" i="12"/>
  <c r="G24" i="12"/>
  <c r="F24" i="12"/>
  <c r="E24" i="12"/>
  <c r="D24" i="12"/>
  <c r="I102" i="11"/>
  <c r="H102" i="11"/>
  <c r="G102" i="11"/>
  <c r="F102" i="11"/>
  <c r="E102" i="11"/>
  <c r="D102" i="11"/>
  <c r="C102" i="11"/>
  <c r="J102" i="11" s="1"/>
  <c r="K102" i="11" s="1"/>
  <c r="J101" i="11"/>
  <c r="J103" i="11" s="1"/>
  <c r="K103" i="11" s="1"/>
  <c r="I101" i="11"/>
  <c r="H101" i="11"/>
  <c r="G101" i="11"/>
  <c r="F101" i="11"/>
  <c r="E101" i="11"/>
  <c r="D101" i="11"/>
  <c r="C101" i="11"/>
  <c r="C84" i="11"/>
  <c r="J83" i="11"/>
  <c r="I83" i="11"/>
  <c r="H83" i="11"/>
  <c r="G83" i="11"/>
  <c r="F83" i="11"/>
  <c r="E83" i="11"/>
  <c r="D83" i="11"/>
  <c r="J78" i="11"/>
  <c r="I78" i="11"/>
  <c r="H78" i="11"/>
  <c r="G78" i="11"/>
  <c r="F78" i="11"/>
  <c r="E78" i="11"/>
  <c r="D78" i="11"/>
  <c r="J74" i="11"/>
  <c r="I74" i="11"/>
  <c r="H74" i="11"/>
  <c r="G74" i="11"/>
  <c r="F74" i="11"/>
  <c r="E74" i="11"/>
  <c r="D74" i="11"/>
  <c r="J69" i="11"/>
  <c r="I69" i="11"/>
  <c r="H69" i="11"/>
  <c r="G69" i="11"/>
  <c r="F69" i="11"/>
  <c r="E69" i="11"/>
  <c r="D69" i="11"/>
  <c r="K66" i="11" s="1"/>
  <c r="C63" i="11"/>
  <c r="C62" i="11"/>
  <c r="H61" i="11"/>
  <c r="C61" i="11"/>
  <c r="C60" i="11"/>
  <c r="J58" i="11"/>
  <c r="I58" i="11"/>
  <c r="H58" i="11"/>
  <c r="G58" i="11"/>
  <c r="F58" i="11"/>
  <c r="E58" i="11"/>
  <c r="D58" i="11"/>
  <c r="J53" i="11"/>
  <c r="I53" i="11"/>
  <c r="H53" i="11"/>
  <c r="G53" i="11"/>
  <c r="F53" i="11"/>
  <c r="E53" i="11"/>
  <c r="D53" i="11"/>
  <c r="C46" i="11"/>
  <c r="C45" i="11"/>
  <c r="C44" i="11"/>
  <c r="H43" i="11"/>
  <c r="C33" i="11"/>
  <c r="J32" i="11"/>
  <c r="I32" i="11"/>
  <c r="H32" i="11"/>
  <c r="G32" i="11"/>
  <c r="F32" i="11"/>
  <c r="E32" i="11"/>
  <c r="D32" i="11"/>
  <c r="J28" i="11"/>
  <c r="I28" i="11"/>
  <c r="H28" i="11"/>
  <c r="G28" i="11"/>
  <c r="F28" i="11"/>
  <c r="E28" i="11"/>
  <c r="D28" i="11"/>
  <c r="J24" i="11"/>
  <c r="I24" i="11"/>
  <c r="H24" i="11"/>
  <c r="G24" i="11"/>
  <c r="F24" i="11"/>
  <c r="E24" i="11"/>
  <c r="D24" i="11"/>
  <c r="I102" i="10"/>
  <c r="H102" i="10"/>
  <c r="G102" i="10"/>
  <c r="F102" i="10"/>
  <c r="E102" i="10"/>
  <c r="D102" i="10"/>
  <c r="C102" i="10"/>
  <c r="J102" i="10" s="1"/>
  <c r="K102" i="10" s="1"/>
  <c r="I101" i="10"/>
  <c r="H101" i="10"/>
  <c r="G101" i="10"/>
  <c r="F101" i="10"/>
  <c r="E101" i="10"/>
  <c r="D101" i="10"/>
  <c r="C101" i="10"/>
  <c r="J101" i="10" s="1"/>
  <c r="C84" i="10"/>
  <c r="J83" i="10"/>
  <c r="I83" i="10"/>
  <c r="H83" i="10"/>
  <c r="G83" i="10"/>
  <c r="F83" i="10"/>
  <c r="E83" i="10"/>
  <c r="D83" i="10"/>
  <c r="J78" i="10"/>
  <c r="I78" i="10"/>
  <c r="H78" i="10"/>
  <c r="G78" i="10"/>
  <c r="F78" i="10"/>
  <c r="E78" i="10"/>
  <c r="D78" i="10"/>
  <c r="J74" i="10"/>
  <c r="I74" i="10"/>
  <c r="H74" i="10"/>
  <c r="G74" i="10"/>
  <c r="F74" i="10"/>
  <c r="E74" i="10"/>
  <c r="D74" i="10"/>
  <c r="J69" i="10"/>
  <c r="I69" i="10"/>
  <c r="H69" i="10"/>
  <c r="G69" i="10"/>
  <c r="F69" i="10"/>
  <c r="E69" i="10"/>
  <c r="D69" i="10"/>
  <c r="C63" i="10"/>
  <c r="C62" i="10"/>
  <c r="H61" i="10"/>
  <c r="C61" i="10"/>
  <c r="C60" i="10"/>
  <c r="J58" i="10"/>
  <c r="I58" i="10"/>
  <c r="H58" i="10"/>
  <c r="G58" i="10"/>
  <c r="F58" i="10"/>
  <c r="E58" i="10"/>
  <c r="D58" i="10"/>
  <c r="J53" i="10"/>
  <c r="I53" i="10"/>
  <c r="H53" i="10"/>
  <c r="G53" i="10"/>
  <c r="F53" i="10"/>
  <c r="E53" i="10"/>
  <c r="D53" i="10"/>
  <c r="C46" i="10"/>
  <c r="C45" i="10"/>
  <c r="C44" i="10"/>
  <c r="H43" i="10"/>
  <c r="C33" i="10"/>
  <c r="J32" i="10"/>
  <c r="I32" i="10"/>
  <c r="H32" i="10"/>
  <c r="G32" i="10"/>
  <c r="F32" i="10"/>
  <c r="E32" i="10"/>
  <c r="D32" i="10"/>
  <c r="J28" i="10"/>
  <c r="I28" i="10"/>
  <c r="H28" i="10"/>
  <c r="G28" i="10"/>
  <c r="F28" i="10"/>
  <c r="E28" i="10"/>
  <c r="D28" i="10"/>
  <c r="J24" i="10"/>
  <c r="I24" i="10"/>
  <c r="H24" i="10"/>
  <c r="G24" i="10"/>
  <c r="F24" i="10"/>
  <c r="E24" i="10"/>
  <c r="D24" i="10"/>
  <c r="I102" i="9"/>
  <c r="H102" i="9"/>
  <c r="G102" i="9"/>
  <c r="F102" i="9"/>
  <c r="E102" i="9"/>
  <c r="D102" i="9"/>
  <c r="C102" i="9"/>
  <c r="J102" i="9" s="1"/>
  <c r="K102" i="9" s="1"/>
  <c r="I101" i="9"/>
  <c r="H101" i="9"/>
  <c r="G101" i="9"/>
  <c r="F101" i="9"/>
  <c r="E101" i="9"/>
  <c r="D101" i="9"/>
  <c r="C101" i="9"/>
  <c r="J101" i="9" s="1"/>
  <c r="C84" i="9"/>
  <c r="J83" i="9"/>
  <c r="I83" i="9"/>
  <c r="H83" i="9"/>
  <c r="G83" i="9"/>
  <c r="F83" i="9"/>
  <c r="E83" i="9"/>
  <c r="D83" i="9"/>
  <c r="J78" i="9"/>
  <c r="I78" i="9"/>
  <c r="H78" i="9"/>
  <c r="G78" i="9"/>
  <c r="F78" i="9"/>
  <c r="E78" i="9"/>
  <c r="D78" i="9"/>
  <c r="J74" i="9"/>
  <c r="I74" i="9"/>
  <c r="H74" i="9"/>
  <c r="G74" i="9"/>
  <c r="F74" i="9"/>
  <c r="E74" i="9"/>
  <c r="D74" i="9"/>
  <c r="J69" i="9"/>
  <c r="I69" i="9"/>
  <c r="H69" i="9"/>
  <c r="G69" i="9"/>
  <c r="F69" i="9"/>
  <c r="E69" i="9"/>
  <c r="D69" i="9"/>
  <c r="C63" i="9"/>
  <c r="C62" i="9"/>
  <c r="H61" i="9"/>
  <c r="C61" i="9"/>
  <c r="C60" i="9"/>
  <c r="J58" i="9"/>
  <c r="I58" i="9"/>
  <c r="H58" i="9"/>
  <c r="G58" i="9"/>
  <c r="F58" i="9"/>
  <c r="E58" i="9"/>
  <c r="D58" i="9"/>
  <c r="J53" i="9"/>
  <c r="I53" i="9"/>
  <c r="H53" i="9"/>
  <c r="G53" i="9"/>
  <c r="F53" i="9"/>
  <c r="E53" i="9"/>
  <c r="D53" i="9"/>
  <c r="C46" i="9"/>
  <c r="C45" i="9"/>
  <c r="C44" i="9"/>
  <c r="H43" i="9"/>
  <c r="C33" i="9"/>
  <c r="J32" i="9"/>
  <c r="I32" i="9"/>
  <c r="H32" i="9"/>
  <c r="G32" i="9"/>
  <c r="F32" i="9"/>
  <c r="E32" i="9"/>
  <c r="D32" i="9"/>
  <c r="K29" i="9" s="1"/>
  <c r="J28" i="9"/>
  <c r="I28" i="9"/>
  <c r="H28" i="9"/>
  <c r="G28" i="9"/>
  <c r="F28" i="9"/>
  <c r="E28" i="9"/>
  <c r="D28" i="9"/>
  <c r="J24" i="9"/>
  <c r="I24" i="9"/>
  <c r="H24" i="9"/>
  <c r="G24" i="9"/>
  <c r="F24" i="9"/>
  <c r="E24" i="9"/>
  <c r="D24" i="9"/>
  <c r="K54" i="10" l="1"/>
  <c r="K25" i="9"/>
  <c r="K75" i="9"/>
  <c r="K21" i="9"/>
  <c r="K70" i="9"/>
  <c r="K49" i="11"/>
  <c r="K75" i="11"/>
  <c r="K75" i="12"/>
  <c r="K54" i="9"/>
  <c r="K66" i="9"/>
  <c r="K79" i="11"/>
  <c r="K70" i="11"/>
  <c r="K54" i="11"/>
  <c r="K29" i="11"/>
  <c r="K25" i="11"/>
  <c r="K21" i="11"/>
  <c r="D33" i="11" s="1"/>
  <c r="H33" i="11" s="1"/>
  <c r="K79" i="12"/>
  <c r="K70" i="12"/>
  <c r="K66" i="12"/>
  <c r="K54" i="12"/>
  <c r="K49" i="12"/>
  <c r="K21" i="12"/>
  <c r="K29" i="12"/>
  <c r="K25" i="12"/>
  <c r="D33" i="12" s="1"/>
  <c r="H33" i="12" s="1"/>
  <c r="C87" i="12" s="1"/>
  <c r="K101" i="12"/>
  <c r="J103" i="12"/>
  <c r="K103" i="12" s="1"/>
  <c r="K101" i="11"/>
  <c r="K66" i="10"/>
  <c r="K29" i="10"/>
  <c r="K49" i="10"/>
  <c r="K79" i="10"/>
  <c r="K25" i="10"/>
  <c r="K75" i="10"/>
  <c r="K21" i="10"/>
  <c r="K70" i="10"/>
  <c r="J103" i="10"/>
  <c r="K103" i="10" s="1"/>
  <c r="K101" i="10"/>
  <c r="K49" i="9"/>
  <c r="K79" i="9"/>
  <c r="J103" i="9"/>
  <c r="K103" i="9" s="1"/>
  <c r="K101" i="9"/>
  <c r="D33" i="9"/>
  <c r="H33" i="9" s="1"/>
  <c r="C87" i="9" s="1"/>
  <c r="D84" i="12" l="1"/>
  <c r="H84" i="12" s="1"/>
  <c r="C88" i="12" s="1"/>
  <c r="D33" i="10"/>
  <c r="H33" i="10" s="1"/>
  <c r="C87" i="10" s="1"/>
  <c r="H87" i="10" s="1"/>
  <c r="D84" i="10"/>
  <c r="H84" i="10" s="1"/>
  <c r="C88" i="10" s="1"/>
  <c r="D84" i="11"/>
  <c r="H84" i="11" s="1"/>
  <c r="C88" i="11" s="1"/>
  <c r="C87" i="11"/>
  <c r="H87" i="11" s="1"/>
  <c r="H87" i="12"/>
  <c r="D84" i="9"/>
  <c r="H84" i="9" s="1"/>
  <c r="C88" i="9" s="1"/>
  <c r="H87" i="9" s="1"/>
  <c r="C84" i="7"/>
  <c r="C84" i="1"/>
  <c r="C101" i="7"/>
  <c r="J101" i="7" s="1"/>
  <c r="C102" i="7"/>
  <c r="J102" i="7" s="1"/>
  <c r="K102" i="7" s="1"/>
  <c r="I102" i="7"/>
  <c r="H102" i="7"/>
  <c r="G102" i="7"/>
  <c r="F102" i="7"/>
  <c r="E102" i="7"/>
  <c r="D102" i="7"/>
  <c r="I101" i="7"/>
  <c r="H101" i="7"/>
  <c r="G101" i="7"/>
  <c r="F101" i="7"/>
  <c r="E101" i="7"/>
  <c r="D101" i="7"/>
  <c r="D53" i="7"/>
  <c r="E53" i="7"/>
  <c r="F53" i="7"/>
  <c r="G53" i="7"/>
  <c r="H53" i="7"/>
  <c r="I53" i="7"/>
  <c r="J53" i="7"/>
  <c r="D58" i="7"/>
  <c r="K54" i="7" s="1"/>
  <c r="E58" i="7"/>
  <c r="F58" i="7"/>
  <c r="G58" i="7"/>
  <c r="H58" i="7"/>
  <c r="I58" i="7"/>
  <c r="J58" i="7"/>
  <c r="D69" i="7"/>
  <c r="E69" i="7"/>
  <c r="F69" i="7"/>
  <c r="G69" i="7"/>
  <c r="H69" i="7"/>
  <c r="I69" i="7"/>
  <c r="K66" i="7" s="1"/>
  <c r="J69" i="7"/>
  <c r="D74" i="7"/>
  <c r="E74" i="7"/>
  <c r="F74" i="7"/>
  <c r="G74" i="7"/>
  <c r="H74" i="7"/>
  <c r="I74" i="7"/>
  <c r="J74" i="7"/>
  <c r="D83" i="7"/>
  <c r="E83" i="7"/>
  <c r="F83" i="7"/>
  <c r="G83" i="7"/>
  <c r="H83" i="7"/>
  <c r="I83" i="7"/>
  <c r="J83" i="7"/>
  <c r="D24" i="7"/>
  <c r="E24" i="7"/>
  <c r="F24" i="7"/>
  <c r="G24" i="7"/>
  <c r="H24" i="7"/>
  <c r="I24" i="7"/>
  <c r="J24" i="7"/>
  <c r="D28" i="7"/>
  <c r="E28" i="7"/>
  <c r="F28" i="7"/>
  <c r="G28" i="7"/>
  <c r="H28" i="7"/>
  <c r="I28" i="7"/>
  <c r="J28" i="7"/>
  <c r="D32" i="7"/>
  <c r="E32" i="7"/>
  <c r="F32" i="7"/>
  <c r="G32" i="7"/>
  <c r="H32" i="7"/>
  <c r="I32" i="7"/>
  <c r="J32" i="7"/>
  <c r="C33" i="7"/>
  <c r="J78" i="7"/>
  <c r="I78" i="7"/>
  <c r="H78" i="7"/>
  <c r="G78" i="7"/>
  <c r="F78" i="7"/>
  <c r="E78" i="7"/>
  <c r="D78" i="7"/>
  <c r="K75" i="7" s="1"/>
  <c r="C63" i="7"/>
  <c r="C62" i="7"/>
  <c r="H61" i="7"/>
  <c r="C61" i="7"/>
  <c r="C60" i="7"/>
  <c r="C46" i="7"/>
  <c r="C45" i="7"/>
  <c r="C44" i="7"/>
  <c r="H43" i="7"/>
  <c r="D58" i="1"/>
  <c r="K54" i="1" s="1"/>
  <c r="E58" i="1"/>
  <c r="F58" i="1"/>
  <c r="G58" i="1"/>
  <c r="H58" i="1"/>
  <c r="I58" i="1"/>
  <c r="J58" i="1"/>
  <c r="D53" i="1"/>
  <c r="E53" i="1"/>
  <c r="F53" i="1"/>
  <c r="G53" i="1"/>
  <c r="H53" i="1"/>
  <c r="I53" i="1"/>
  <c r="J53" i="1"/>
  <c r="D69" i="1"/>
  <c r="E69" i="1"/>
  <c r="F69" i="1"/>
  <c r="G69" i="1"/>
  <c r="H69" i="1"/>
  <c r="I69" i="1"/>
  <c r="J69" i="1"/>
  <c r="D74" i="1"/>
  <c r="K70" i="1" s="1"/>
  <c r="E74" i="1"/>
  <c r="F74" i="1"/>
  <c r="G74" i="1"/>
  <c r="H74" i="1"/>
  <c r="I74" i="1"/>
  <c r="J74" i="1"/>
  <c r="D83" i="1"/>
  <c r="E83" i="1"/>
  <c r="F83" i="1"/>
  <c r="G83" i="1"/>
  <c r="H83" i="1"/>
  <c r="I83" i="1"/>
  <c r="J83" i="1"/>
  <c r="H43" i="1"/>
  <c r="C46" i="1"/>
  <c r="C45" i="1"/>
  <c r="C44" i="1"/>
  <c r="I24" i="1"/>
  <c r="J24" i="1"/>
  <c r="D24" i="1"/>
  <c r="E24" i="1"/>
  <c r="F24" i="1"/>
  <c r="G24" i="1"/>
  <c r="H24" i="1"/>
  <c r="C63" i="1"/>
  <c r="C62" i="1"/>
  <c r="C61" i="1"/>
  <c r="C60" i="1"/>
  <c r="H61" i="1"/>
  <c r="J78" i="1"/>
  <c r="I78" i="1"/>
  <c r="H78" i="1"/>
  <c r="G78" i="1"/>
  <c r="F78" i="1"/>
  <c r="E78" i="1"/>
  <c r="K75" i="1" s="1"/>
  <c r="D78" i="1"/>
  <c r="C33" i="1"/>
  <c r="J32" i="1"/>
  <c r="I32" i="1"/>
  <c r="H32" i="1"/>
  <c r="G32" i="1"/>
  <c r="F32" i="1"/>
  <c r="E32" i="1"/>
  <c r="D32" i="1"/>
  <c r="J28" i="1"/>
  <c r="I28" i="1"/>
  <c r="H28" i="1"/>
  <c r="G28" i="1"/>
  <c r="F28" i="1"/>
  <c r="E28" i="1"/>
  <c r="D28" i="1"/>
  <c r="I102" i="1"/>
  <c r="H102" i="1"/>
  <c r="G102" i="1"/>
  <c r="F102" i="1"/>
  <c r="E102" i="1"/>
  <c r="D102" i="1"/>
  <c r="C102" i="1"/>
  <c r="J102" i="1" s="1"/>
  <c r="K102" i="1" s="1"/>
  <c r="I101" i="1"/>
  <c r="H101" i="1"/>
  <c r="G101" i="1"/>
  <c r="F101" i="1"/>
  <c r="E101" i="1"/>
  <c r="D101" i="1"/>
  <c r="C101" i="1"/>
  <c r="J101" i="1"/>
  <c r="K101" i="1" s="1"/>
  <c r="K101" i="7" l="1"/>
  <c r="J103" i="7"/>
  <c r="K103" i="7" s="1"/>
  <c r="K29" i="1"/>
  <c r="K66" i="1"/>
  <c r="K79" i="1"/>
  <c r="J103" i="1"/>
  <c r="K103" i="1" s="1"/>
  <c r="K25" i="7"/>
  <c r="K29" i="7"/>
  <c r="K21" i="7"/>
  <c r="K79" i="7"/>
  <c r="K70" i="7"/>
  <c r="K49" i="7"/>
  <c r="K49" i="1"/>
  <c r="D84" i="1" s="1"/>
  <c r="H84" i="1" s="1"/>
  <c r="C88" i="1" s="1"/>
  <c r="K25" i="1"/>
  <c r="K21" i="1"/>
  <c r="D33" i="7" l="1"/>
  <c r="H33" i="7" s="1"/>
  <c r="C87" i="7" s="1"/>
  <c r="D84" i="7"/>
  <c r="H84" i="7" s="1"/>
  <c r="C88" i="7" s="1"/>
  <c r="D33" i="1"/>
  <c r="H33" i="1" s="1"/>
  <c r="C87" i="1" s="1"/>
  <c r="H87" i="1" s="1"/>
  <c r="H87" i="7" l="1"/>
</calcChain>
</file>

<file path=xl/comments1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<sst xmlns="http://schemas.openxmlformats.org/spreadsheetml/2006/main" count="673" uniqueCount="111">
  <si>
    <t>AREA</t>
  </si>
  <si>
    <t>ANNO</t>
  </si>
  <si>
    <t>SERVIZIO</t>
  </si>
  <si>
    <t>DIPENDENTE</t>
  </si>
  <si>
    <t>Categoria</t>
  </si>
  <si>
    <t>Profilo Professionale</t>
  </si>
  <si>
    <t>Esecutore  Collaboratore Ammi.vo</t>
  </si>
  <si>
    <t>Obiettivi assegnati</t>
  </si>
  <si>
    <t>% partecipazione</t>
  </si>
  <si>
    <t>% risultato raggiunto</t>
  </si>
  <si>
    <t>descrizione (processo performante/obiettivo esecutivo)</t>
  </si>
  <si>
    <t>tipologia</t>
  </si>
  <si>
    <t>Orientamento al miglioramento professionale e dell'organizzazione</t>
  </si>
  <si>
    <t xml:space="preserve">Flessibilità nell'affrontare e risolvere i problemi insiti negli obiettivi assunti   </t>
  </si>
  <si>
    <t>Peso attribuito al comportamento</t>
  </si>
  <si>
    <t xml:space="preserve">Relazione e integrazione </t>
  </si>
  <si>
    <t>Innovatività</t>
  </si>
  <si>
    <t>Gestione risorse economiche e/o  strumentali</t>
  </si>
  <si>
    <t>Rapporti  con l’unità operativa di appartenenza</t>
  </si>
  <si>
    <t xml:space="preserve">Capacità di interpretazione dei bisogni e programmazione dei servizi 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</si>
  <si>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</si>
  <si>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</si>
  <si>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</si>
  <si>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</si>
  <si>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</si>
  <si>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</si>
  <si>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</si>
  <si>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</si>
  <si>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</si>
  <si>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</si>
  <si>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</si>
  <si>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</si>
  <si>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</si>
  <si>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</si>
  <si>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APPORTO QUALITATIVO E CONCORSO  ALLA PERFORMANCE ORGANIZZATIVA</t>
  </si>
  <si>
    <t>Motivazione a raggiungere nuovi traguardi professionali</t>
  </si>
  <si>
    <t>Livello di crescita delle competenze proprie e della organizzazione</t>
  </si>
  <si>
    <t>Disponibilità a farsi carico dell'incertezza adattando in modo coerente e funzionale il proprio comportamento</t>
  </si>
  <si>
    <t xml:space="preserve">Saper utilizzare  le proprie capacità intellettuali ed emotive  in modo da superare gli ostacoli </t>
  </si>
  <si>
    <t xml:space="preserve">Costanza dell' impegno nel tempo e nelle prassi di lavoro </t>
  </si>
  <si>
    <t>%  incidenza VALUTAZIONE</t>
  </si>
  <si>
    <t>Identificazione con gli obiettivi assunti che si manifesta con una perseveranza di impegno qualitativo (prassi di lavoro)</t>
  </si>
  <si>
    <t>Identificazione con gli obiettivi assunti che si manifesta con una perseveranza di impegno quantitativo(tempo di lavoro)</t>
  </si>
  <si>
    <t>COMPORTAMENTI PROFESSIONALI</t>
  </si>
  <si>
    <t>VALUTAZIONE COMPORTAMENTI PROFESSIONALI</t>
  </si>
  <si>
    <t>Iniziativa e propositività</t>
  </si>
  <si>
    <t>Partecipazione alla vita organizzativa</t>
  </si>
  <si>
    <t>Capacità di lavorare in team</t>
  </si>
  <si>
    <t>Autonomia e capacità di risolvere i problemi</t>
  </si>
  <si>
    <t>Capacità di cogliere le opportunità delle innovazioni tecnologiche</t>
  </si>
  <si>
    <t xml:space="preserve"> Orientamento alla qualità dei servizi </t>
  </si>
  <si>
    <t xml:space="preserve">Rispetto dei termini dei procedimenti </t>
  </si>
  <si>
    <t>Comprensione e rimozione delle cause degli scostamenti dagli standard di servizio  rispettando i criteri quali-quantitativi</t>
  </si>
  <si>
    <t>Valutazione della regolare presenza in servizio nel tempo di lavoro in termini cognitivi, relazionali e fisici</t>
  </si>
  <si>
    <t>Concorso nella definizione dei piani e flussi di lavoro all’interno dell’unità di appartenenza e disponibilità alla temporanea variazione degli stessi in ragione di eventi non programmati che li influenzano</t>
  </si>
  <si>
    <t>Capacità di interpretare  i fenomeni, il contesto di riferimento e l’ambiente in cui è esplicata la prestazione lavorativa ed orientare coerentemente il proprio comportamento</t>
  </si>
  <si>
    <t>Livello delle conoscenze rispetto alla posizione ricoperta</t>
  </si>
  <si>
    <t>VALUTAZIONE APPORTO ALLA PERFORMANCE ORGANIZZATIVA</t>
  </si>
  <si>
    <t>ESITO VALUTAZIONE OBIETTIVI</t>
  </si>
  <si>
    <t>ESITO COMPLESSIVO:</t>
  </si>
  <si>
    <t>ESITO VALUTAZIONE COMPORTAMENTI</t>
  </si>
  <si>
    <t>Area</t>
  </si>
  <si>
    <t>NB: da compilare a cura del valutatore  se la valutazione sui comportamenti professionali è inferiore a 4, integrando con specifiche osservazioni sulle prestazioni non adeguate</t>
  </si>
  <si>
    <t>NB: da compilare a cura del valutatore  se la valutazione sugli obiettivi di performance organizzativa è inferiore a 4, integrando con specifiche osservazioni sulle prestazioni non adeguate</t>
  </si>
  <si>
    <t>Gestione attenta ed efficiente  delle risorse economiche e strumentali affidate</t>
  </si>
  <si>
    <t>Cura della propria immagine</t>
  </si>
  <si>
    <t>Precisione nell’applicazione delle regole che disciplinano le attività e le procedure comprese le azioni previste nel Piano di Prevenzione della Corruzione e della trasparenza  e nel Codice di comportamento</t>
  </si>
  <si>
    <t>Agente Polizia Locale</t>
  </si>
  <si>
    <t>Cura della propria immagine e delle attrezzature assegnate</t>
  </si>
  <si>
    <t>Precisione nell’applicazione delle regole che disciplinano le attività e le procedure comprese le azioni previste nel Codice di comportamento</t>
  </si>
  <si>
    <t>Operai</t>
  </si>
  <si>
    <t xml:space="preserve">Motivazione </t>
  </si>
  <si>
    <t xml:space="preserve">Livello di crescita delle competenze proprie </t>
  </si>
  <si>
    <t>Comunicazione e capacità relazionale con i  colleghi e i superiori</t>
  </si>
  <si>
    <t>Rispetto dei tempi delle attività programmate</t>
  </si>
  <si>
    <t>Comunicazione e capacità relazionale con i  colleghi ed i superiori</t>
  </si>
  <si>
    <t>Livello del gradimento da parte degli utenti ricavato da segnalazioni, reclami o rilevazione di customer</t>
  </si>
  <si>
    <t>Perseveranza di impegno qualitativo (prassi di lavoro)</t>
  </si>
  <si>
    <t>Perseveranza di impegno quantitativo(tempo di lavoro)</t>
  </si>
  <si>
    <t>Linda Perissinotto</t>
  </si>
  <si>
    <t>Area Contabile</t>
  </si>
  <si>
    <t>Ragioneria-Tributi</t>
  </si>
  <si>
    <t>B3</t>
  </si>
  <si>
    <t xml:space="preserve">  Collaboratore Ammi.vo</t>
  </si>
  <si>
    <t>X</t>
  </si>
  <si>
    <t>Area Tecnica</t>
  </si>
  <si>
    <t>Tecnico</t>
  </si>
  <si>
    <t>Benedetta Bergamini</t>
  </si>
  <si>
    <t>C1</t>
  </si>
  <si>
    <t>Istruttore Ammi.vo</t>
  </si>
  <si>
    <t>Area di Polizia Locale</t>
  </si>
  <si>
    <t>Servizio di polizia</t>
  </si>
  <si>
    <t>DENIS POLPETTA</t>
  </si>
  <si>
    <t>Area scolastica</t>
  </si>
  <si>
    <t>Servizio di cucina</t>
  </si>
  <si>
    <t>MARIARITA MICHELETTI</t>
  </si>
  <si>
    <t>Collaboratore</t>
  </si>
  <si>
    <t>Area Tecnica manutentiva</t>
  </si>
  <si>
    <t>Servizio tecnico</t>
  </si>
  <si>
    <t>Area tecnica manutentiva</t>
  </si>
  <si>
    <t>ENRICO TIRITAN</t>
  </si>
  <si>
    <t>SIMONE STEFANI</t>
  </si>
  <si>
    <t>B4</t>
  </si>
  <si>
    <t>GESTIONE DI LAVORI DI RIQUALIFICAZIONE GIARIDNI LOCALITA' CAMPRA</t>
  </si>
  <si>
    <t>ATTUAZIONE MISURE ANTICORRUZIONE</t>
  </si>
  <si>
    <t>STUDIO PER LE MODIFICHE RIGUARDANTI LA NUOVA IMU DA APPLICARE ALL'ENTE</t>
  </si>
  <si>
    <t>MAGGIOR CONTROLLO SUL TERRITORIO</t>
  </si>
  <si>
    <t>ORGANIZZAZIONE DEL SERVIZIO MICRO NIDO SUCCESSIVAMENTE A LUGLIO 2020</t>
  </si>
  <si>
    <t xml:space="preserve">MONITORAGGIO DEL PARCO AUTOMEZZI COMUNALI </t>
  </si>
  <si>
    <t>B5</t>
  </si>
  <si>
    <t>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</si>
</sst>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i/>
      <sz val="9"/>
      <name val="Tahoma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Tahoma"/>
      <family val="2"/>
    </font>
    <font>
      <sz val="8"/>
      <name val="Terminal"/>
      <family val="3"/>
      <charset val="255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gray125">
        <bgColor theme="6" tint="0.59999389629810485"/>
      </patternFill>
    </fill>
    <fill>
      <patternFill patternType="gray0625">
        <bgColor theme="6" tint="0.59999389629810485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2" fillId="0" borderId="2" xfId="0" applyFont="1" applyBorder="1"/>
    <xf numFmtId="0" fontId="9" fillId="0" borderId="0" xfId="0" applyFont="1"/>
    <xf numFmtId="0" fontId="6" fillId="0" borderId="2" xfId="0" applyFont="1" applyBorder="1"/>
    <xf numFmtId="0" fontId="9" fillId="0" borderId="0" xfId="0" applyFont="1" applyBorder="1"/>
    <xf numFmtId="0" fontId="4" fillId="0" borderId="0" xfId="0" applyFont="1" applyBorder="1"/>
    <xf numFmtId="0" fontId="6" fillId="0" borderId="3" xfId="0" applyFont="1" applyBorder="1" applyAlignment="1">
      <alignment horizontal="left"/>
    </xf>
    <xf numFmtId="0" fontId="9" fillId="0" borderId="0" xfId="0" applyFont="1" applyFill="1" applyBorder="1" applyAlignment="1"/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5" fillId="3" borderId="0" xfId="0" applyFont="1" applyFill="1"/>
    <xf numFmtId="49" fontId="0" fillId="0" borderId="0" xfId="0" applyNumberFormat="1"/>
    <xf numFmtId="0" fontId="14" fillId="0" borderId="0" xfId="0" applyFont="1"/>
    <xf numFmtId="0" fontId="3" fillId="0" borderId="0" xfId="0" applyFont="1"/>
    <xf numFmtId="0" fontId="0" fillId="0" borderId="26" xfId="0" applyBorder="1" applyAlignment="1">
      <alignment horizontal="right"/>
    </xf>
    <xf numFmtId="0" fontId="18" fillId="4" borderId="31" xfId="0" applyFont="1" applyFill="1" applyBorder="1"/>
    <xf numFmtId="0" fontId="18" fillId="4" borderId="32" xfId="0" applyFont="1" applyFill="1" applyBorder="1"/>
    <xf numFmtId="0" fontId="18" fillId="4" borderId="33" xfId="0" applyFont="1" applyFill="1" applyBorder="1"/>
    <xf numFmtId="10" fontId="0" fillId="0" borderId="30" xfId="0" applyNumberFormat="1" applyBorder="1"/>
    <xf numFmtId="10" fontId="5" fillId="0" borderId="0" xfId="0" applyNumberFormat="1" applyFont="1" applyBorder="1" applyAlignment="1">
      <alignment vertical="center" wrapText="1"/>
    </xf>
    <xf numFmtId="0" fontId="18" fillId="4" borderId="31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/>
    <xf numFmtId="0" fontId="0" fillId="0" borderId="19" xfId="0" applyBorder="1"/>
    <xf numFmtId="10" fontId="0" fillId="0" borderId="27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10" fillId="5" borderId="16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11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2" fontId="10" fillId="11" borderId="16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7" fillId="8" borderId="2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/>
    </xf>
    <xf numFmtId="0" fontId="11" fillId="15" borderId="32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10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3" fillId="0" borderId="26" xfId="0" applyFont="1" applyFill="1" applyBorder="1" applyAlignment="1">
      <alignment horizontal="center" wrapText="1"/>
    </xf>
    <xf numFmtId="0" fontId="0" fillId="0" borderId="30" xfId="0" applyBorder="1"/>
    <xf numFmtId="0" fontId="13" fillId="0" borderId="24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0" fillId="0" borderId="27" xfId="0" applyBorder="1"/>
    <xf numFmtId="0" fontId="5" fillId="0" borderId="0" xfId="0" applyFont="1" applyFill="1" applyAlignment="1">
      <alignment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3" fillId="9" borderId="0" xfId="0" applyFont="1" applyFill="1" applyBorder="1"/>
    <xf numFmtId="0" fontId="6" fillId="0" borderId="9" xfId="0" applyFont="1" applyBorder="1"/>
    <xf numFmtId="0" fontId="2" fillId="0" borderId="37" xfId="0" applyFont="1" applyBorder="1"/>
    <xf numFmtId="0" fontId="6" fillId="0" borderId="37" xfId="0" applyFont="1" applyBorder="1"/>
    <xf numFmtId="0" fontId="6" fillId="0" borderId="11" xfId="0" applyFont="1" applyBorder="1" applyAlignment="1">
      <alignment horizontal="left"/>
    </xf>
    <xf numFmtId="0" fontId="17" fillId="5" borderId="1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9" borderId="3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9" fontId="13" fillId="2" borderId="1" xfId="0" applyNumberFormat="1" applyFont="1" applyFill="1" applyBorder="1" applyAlignment="1">
      <alignment horizontal="center" wrapText="1"/>
    </xf>
    <xf numFmtId="9" fontId="5" fillId="11" borderId="1" xfId="0" applyNumberFormat="1" applyFont="1" applyFill="1" applyBorder="1" applyAlignment="1">
      <alignment horizontal="center" wrapText="1"/>
    </xf>
    <xf numFmtId="9" fontId="5" fillId="11" borderId="10" xfId="0" applyNumberFormat="1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9" fontId="14" fillId="2" borderId="1" xfId="0" applyNumberFormat="1" applyFont="1" applyFill="1" applyBorder="1" applyAlignment="1">
      <alignment horizontal="center" wrapText="1"/>
    </xf>
    <xf numFmtId="9" fontId="3" fillId="11" borderId="1" xfId="0" applyNumberFormat="1" applyFont="1" applyFill="1" applyBorder="1" applyAlignment="1">
      <alignment horizontal="center" wrapText="1"/>
    </xf>
    <xf numFmtId="9" fontId="3" fillId="11" borderId="10" xfId="0" applyNumberFormat="1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9" fontId="14" fillId="2" borderId="12" xfId="0" applyNumberFormat="1" applyFont="1" applyFill="1" applyBorder="1" applyAlignment="1">
      <alignment horizontal="center" wrapText="1"/>
    </xf>
    <xf numFmtId="9" fontId="3" fillId="11" borderId="12" xfId="0" applyNumberFormat="1" applyFont="1" applyFill="1" applyBorder="1" applyAlignment="1">
      <alignment horizontal="center" wrapText="1"/>
    </xf>
    <xf numFmtId="9" fontId="3" fillId="11" borderId="1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9" fontId="14" fillId="2" borderId="0" xfId="0" applyNumberFormat="1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0" fillId="6" borderId="28" xfId="0" applyNumberFormat="1" applyFont="1" applyFill="1" applyBorder="1" applyAlignment="1">
      <alignment horizontal="center" vertical="center"/>
    </xf>
    <xf numFmtId="2" fontId="10" fillId="6" borderId="23" xfId="0" applyNumberFormat="1" applyFont="1" applyFill="1" applyBorder="1" applyAlignment="1">
      <alignment horizontal="center" vertical="center"/>
    </xf>
    <xf numFmtId="10" fontId="10" fillId="11" borderId="17" xfId="0" applyNumberFormat="1" applyFont="1" applyFill="1" applyBorder="1" applyAlignment="1">
      <alignment horizontal="center" vertical="center"/>
    </xf>
    <xf numFmtId="10" fontId="10" fillId="11" borderId="16" xfId="0" applyNumberFormat="1" applyFont="1" applyFill="1" applyBorder="1" applyAlignment="1">
      <alignment horizontal="center" vertical="center"/>
    </xf>
    <xf numFmtId="9" fontId="28" fillId="11" borderId="15" xfId="1" applyFont="1" applyFill="1" applyBorder="1" applyAlignment="1">
      <alignment horizontal="center" vertical="center" wrapText="1"/>
    </xf>
    <xf numFmtId="9" fontId="29" fillId="11" borderId="17" xfId="1" applyFont="1" applyFill="1" applyBorder="1" applyAlignment="1">
      <alignment horizontal="center" vertical="center" wrapText="1"/>
    </xf>
    <xf numFmtId="9" fontId="29" fillId="11" borderId="16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0" fontId="10" fillId="5" borderId="17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9" fontId="28" fillId="5" borderId="15" xfId="1" applyFont="1" applyFill="1" applyBorder="1" applyAlignment="1">
      <alignment horizontal="center" vertical="center" wrapText="1"/>
    </xf>
    <xf numFmtId="9" fontId="29" fillId="5" borderId="17" xfId="1" applyFont="1" applyFill="1" applyBorder="1" applyAlignment="1">
      <alignment horizontal="center" vertical="center" wrapText="1"/>
    </xf>
    <xf numFmtId="9" fontId="29" fillId="5" borderId="16" xfId="1" applyFont="1" applyFill="1" applyBorder="1" applyAlignment="1">
      <alignment horizontal="center" vertical="center" wrapText="1"/>
    </xf>
    <xf numFmtId="10" fontId="22" fillId="11" borderId="28" xfId="0" applyNumberFormat="1" applyFont="1" applyFill="1" applyBorder="1" applyAlignment="1">
      <alignment horizontal="center" vertical="center"/>
    </xf>
    <xf numFmtId="10" fontId="22" fillId="11" borderId="23" xfId="0" applyNumberFormat="1" applyFont="1" applyFill="1" applyBorder="1" applyAlignment="1">
      <alignment horizontal="center" vertical="center"/>
    </xf>
    <xf numFmtId="10" fontId="22" fillId="11" borderId="29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27" fillId="0" borderId="2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2" fontId="10" fillId="6" borderId="15" xfId="0" applyNumberFormat="1" applyFont="1" applyFill="1" applyBorder="1" applyAlignment="1">
      <alignment horizontal="center" vertical="center"/>
    </xf>
    <xf numFmtId="2" fontId="10" fillId="6" borderId="17" xfId="0" applyNumberFormat="1" applyFont="1" applyFill="1" applyBorder="1" applyAlignment="1">
      <alignment horizontal="center" vertical="center"/>
    </xf>
    <xf numFmtId="10" fontId="22" fillId="5" borderId="15" xfId="0" applyNumberFormat="1" applyFont="1" applyFill="1" applyBorder="1" applyAlignment="1">
      <alignment horizontal="center" vertical="center"/>
    </xf>
    <xf numFmtId="10" fontId="22" fillId="5" borderId="17" xfId="0" applyNumberFormat="1" applyFont="1" applyFill="1" applyBorder="1" applyAlignment="1">
      <alignment horizontal="center" vertical="center"/>
    </xf>
    <xf numFmtId="10" fontId="22" fillId="5" borderId="16" xfId="0" applyNumberFormat="1" applyFont="1" applyFill="1" applyBorder="1" applyAlignment="1">
      <alignment horizontal="center" vertical="center"/>
    </xf>
    <xf numFmtId="10" fontId="22" fillId="11" borderId="15" xfId="0" applyNumberFormat="1" applyFont="1" applyFill="1" applyBorder="1" applyAlignment="1">
      <alignment horizontal="center" vertical="center"/>
    </xf>
    <xf numFmtId="10" fontId="22" fillId="11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0" fontId="26" fillId="0" borderId="28" xfId="2" applyNumberFormat="1" applyFont="1" applyFill="1" applyBorder="1" applyAlignment="1">
      <alignment horizontal="center" vertical="center"/>
    </xf>
    <xf numFmtId="10" fontId="26" fillId="0" borderId="23" xfId="2" applyNumberFormat="1" applyFont="1" applyFill="1" applyBorder="1" applyAlignment="1">
      <alignment horizontal="center" vertical="center"/>
    </xf>
    <xf numFmtId="10" fontId="26" fillId="0" borderId="29" xfId="2" applyNumberFormat="1" applyFont="1" applyFill="1" applyBorder="1" applyAlignment="1">
      <alignment horizontal="center" vertical="center"/>
    </xf>
    <xf numFmtId="10" fontId="26" fillId="0" borderId="24" xfId="2" applyNumberFormat="1" applyFont="1" applyFill="1" applyBorder="1" applyAlignment="1">
      <alignment horizontal="center" vertical="center"/>
    </xf>
    <xf numFmtId="10" fontId="26" fillId="0" borderId="19" xfId="2" applyNumberFormat="1" applyFont="1" applyFill="1" applyBorder="1" applyAlignment="1">
      <alignment horizontal="center" vertical="center"/>
    </xf>
    <xf numFmtId="10" fontId="26" fillId="0" borderId="27" xfId="2" applyNumberFormat="1" applyFont="1" applyFill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30" zoomScaleNormal="130" zoomScaleSheetLayoutView="91" zoomScalePageLayoutView="146" workbookViewId="0">
      <selection activeCell="B8" sqref="B8:C8"/>
    </sheetView>
  </sheetViews>
  <sheetFormatPr defaultColWidth="8.85546875" defaultRowHeight="12.75" x14ac:dyDescent="0.2"/>
  <cols>
    <col min="1" max="1" width="13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11" t="s">
        <v>85</v>
      </c>
      <c r="D1" s="111"/>
      <c r="E1" s="111"/>
      <c r="F1" s="111"/>
      <c r="G1" s="2"/>
      <c r="H1" s="112" t="s">
        <v>1</v>
      </c>
      <c r="I1" s="113"/>
      <c r="J1" s="113"/>
    </row>
    <row r="2" spans="1:12" ht="15" customHeight="1" x14ac:dyDescent="0.2">
      <c r="B2" s="4" t="s">
        <v>2</v>
      </c>
      <c r="C2" s="111" t="s">
        <v>86</v>
      </c>
      <c r="D2" s="111"/>
      <c r="E2" s="111"/>
      <c r="F2" s="111"/>
      <c r="G2" s="5"/>
      <c r="H2" s="114">
        <v>2020</v>
      </c>
      <c r="I2" s="115"/>
      <c r="J2" s="116"/>
    </row>
    <row r="3" spans="1:12" ht="15" x14ac:dyDescent="0.2">
      <c r="B3" s="6" t="s">
        <v>3</v>
      </c>
      <c r="C3" s="111" t="s">
        <v>87</v>
      </c>
      <c r="D3" s="111"/>
      <c r="E3" s="111"/>
      <c r="F3" s="111"/>
      <c r="G3" s="7"/>
      <c r="H3" s="117"/>
      <c r="I3" s="118"/>
      <c r="J3" s="119"/>
    </row>
    <row r="4" spans="1:12" ht="15" x14ac:dyDescent="0.2">
      <c r="B4" s="8" t="s">
        <v>4</v>
      </c>
      <c r="C4" s="120" t="s">
        <v>88</v>
      </c>
      <c r="D4" s="120"/>
      <c r="E4" s="120"/>
      <c r="F4" s="120"/>
      <c r="G4" s="9"/>
      <c r="H4" s="9"/>
      <c r="I4" s="9"/>
      <c r="J4" s="10"/>
    </row>
    <row r="5" spans="1:12" ht="15.75" thickBot="1" x14ac:dyDescent="0.25">
      <c r="B5" s="11" t="s">
        <v>5</v>
      </c>
      <c r="C5" s="99" t="s">
        <v>89</v>
      </c>
      <c r="D5" s="99"/>
      <c r="E5" s="99"/>
      <c r="F5" s="99"/>
      <c r="G5" s="12"/>
      <c r="H5" s="12"/>
      <c r="I5" s="12"/>
      <c r="J5" s="12"/>
    </row>
    <row r="6" spans="1:12" ht="20.25" customHeight="1" x14ac:dyDescent="0.2">
      <c r="B6" s="100" t="s">
        <v>7</v>
      </c>
      <c r="C6" s="101"/>
      <c r="D6" s="101"/>
      <c r="E6" s="101"/>
      <c r="F6" s="101"/>
      <c r="G6" s="102" t="s">
        <v>8</v>
      </c>
      <c r="H6" s="103"/>
      <c r="I6" s="102" t="s">
        <v>9</v>
      </c>
      <c r="J6" s="104"/>
    </row>
    <row r="7" spans="1:12" s="13" customFormat="1" ht="12.75" customHeight="1" x14ac:dyDescent="0.2">
      <c r="B7" s="105" t="s">
        <v>10</v>
      </c>
      <c r="C7" s="106"/>
      <c r="D7" s="107" t="s">
        <v>11</v>
      </c>
      <c r="E7" s="106"/>
      <c r="F7" s="106"/>
      <c r="G7" s="108"/>
      <c r="H7" s="108"/>
      <c r="I7" s="109"/>
      <c r="J7" s="110"/>
      <c r="L7" s="3"/>
    </row>
    <row r="8" spans="1:12" x14ac:dyDescent="0.2">
      <c r="B8" s="121" t="s">
        <v>103</v>
      </c>
      <c r="C8" s="122"/>
      <c r="D8" s="123"/>
      <c r="E8" s="123"/>
      <c r="F8" s="123"/>
      <c r="G8" s="124">
        <v>1</v>
      </c>
      <c r="H8" s="124"/>
      <c r="I8" s="125">
        <v>0.4</v>
      </c>
      <c r="J8" s="126"/>
    </row>
    <row r="9" spans="1:12" ht="27.75" customHeight="1" x14ac:dyDescent="0.2">
      <c r="B9" s="121" t="s">
        <v>104</v>
      </c>
      <c r="C9" s="122"/>
      <c r="D9" s="123"/>
      <c r="E9" s="123"/>
      <c r="F9" s="123"/>
      <c r="G9" s="124">
        <v>1</v>
      </c>
      <c r="H9" s="124"/>
      <c r="I9" s="125">
        <v>0.3</v>
      </c>
      <c r="J9" s="126"/>
    </row>
    <row r="10" spans="1:12" x14ac:dyDescent="0.2">
      <c r="B10" s="121"/>
      <c r="C10" s="122"/>
      <c r="D10" s="123"/>
      <c r="E10" s="123"/>
      <c r="F10" s="123"/>
      <c r="G10" s="124"/>
      <c r="H10" s="124"/>
      <c r="I10" s="125"/>
      <c r="J10" s="126"/>
    </row>
    <row r="11" spans="1:12" x14ac:dyDescent="0.2">
      <c r="B11" s="121"/>
      <c r="C11" s="122"/>
      <c r="D11" s="123"/>
      <c r="E11" s="123"/>
      <c r="F11" s="123"/>
      <c r="G11" s="124"/>
      <c r="H11" s="124"/>
      <c r="I11" s="125"/>
      <c r="J11" s="126"/>
    </row>
    <row r="12" spans="1:12" x14ac:dyDescent="0.2">
      <c r="B12" s="121"/>
      <c r="C12" s="122"/>
      <c r="D12" s="123"/>
      <c r="E12" s="123"/>
      <c r="F12" s="123"/>
      <c r="G12" s="124"/>
      <c r="H12" s="124"/>
      <c r="I12" s="125"/>
      <c r="J12" s="126"/>
    </row>
    <row r="13" spans="1:12" x14ac:dyDescent="0.2">
      <c r="B13" s="121"/>
      <c r="C13" s="122"/>
      <c r="D13" s="123"/>
      <c r="E13" s="123"/>
      <c r="F13" s="123"/>
      <c r="G13" s="124"/>
      <c r="H13" s="124"/>
      <c r="I13" s="125"/>
      <c r="J13" s="126"/>
    </row>
    <row r="14" spans="1:12" x14ac:dyDescent="0.2">
      <c r="B14" s="121"/>
      <c r="C14" s="122"/>
      <c r="D14" s="123"/>
      <c r="E14" s="123"/>
      <c r="F14" s="123"/>
      <c r="G14" s="124"/>
      <c r="H14" s="124"/>
      <c r="I14" s="125"/>
      <c r="J14" s="126"/>
    </row>
    <row r="15" spans="1:12" x14ac:dyDescent="0.2">
      <c r="A15" s="14"/>
      <c r="B15" s="121"/>
      <c r="C15" s="122"/>
      <c r="D15" s="123"/>
      <c r="E15" s="123"/>
      <c r="F15" s="123"/>
      <c r="G15" s="124"/>
      <c r="H15" s="124"/>
      <c r="I15" s="125"/>
      <c r="J15" s="126"/>
    </row>
    <row r="16" spans="1:12" x14ac:dyDescent="0.2">
      <c r="A16" s="14"/>
      <c r="B16" s="121"/>
      <c r="C16" s="122"/>
      <c r="D16" s="123"/>
      <c r="E16" s="123"/>
      <c r="F16" s="123"/>
      <c r="G16" s="124"/>
      <c r="H16" s="124"/>
      <c r="I16" s="125"/>
      <c r="J16" s="126"/>
    </row>
    <row r="17" spans="1:12" x14ac:dyDescent="0.2">
      <c r="A17" s="14"/>
      <c r="B17" s="137"/>
      <c r="C17" s="123"/>
      <c r="D17" s="123"/>
      <c r="E17" s="123"/>
      <c r="F17" s="123"/>
      <c r="G17" s="124"/>
      <c r="H17" s="124"/>
      <c r="I17" s="125"/>
      <c r="J17" s="126"/>
    </row>
    <row r="18" spans="1:12" ht="13.5" thickBot="1" x14ac:dyDescent="0.25">
      <c r="A18" s="14"/>
      <c r="B18" s="127"/>
      <c r="C18" s="128"/>
      <c r="D18" s="128"/>
      <c r="E18" s="128"/>
      <c r="F18" s="128"/>
      <c r="G18" s="129"/>
      <c r="H18" s="129"/>
      <c r="I18" s="130"/>
      <c r="J18" s="131"/>
    </row>
    <row r="19" spans="1:12" s="16" customFormat="1" ht="13.5" thickBot="1" x14ac:dyDescent="0.25">
      <c r="A19" s="15"/>
      <c r="B19" s="132"/>
      <c r="C19" s="133"/>
      <c r="D19" s="134"/>
      <c r="E19" s="134"/>
      <c r="F19" s="134"/>
      <c r="G19" s="135"/>
      <c r="H19" s="135"/>
      <c r="I19" s="136"/>
      <c r="J19" s="136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43" t="s">
        <v>40</v>
      </c>
      <c r="E20" s="143"/>
      <c r="F20" s="143"/>
      <c r="G20" s="144"/>
      <c r="H20" s="145">
        <v>0.51</v>
      </c>
      <c r="I20" s="146"/>
      <c r="J20" s="147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38" t="s">
        <v>35</v>
      </c>
      <c r="C22" s="13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38" t="s">
        <v>36</v>
      </c>
      <c r="C23" s="138"/>
      <c r="D23" s="37"/>
      <c r="E23" s="37"/>
      <c r="F23" s="37"/>
      <c r="G23" s="38"/>
      <c r="H23" s="34"/>
      <c r="I23" s="34"/>
      <c r="J23" s="34" t="s">
        <v>84</v>
      </c>
    </row>
    <row r="24" spans="1:12" ht="35.25" hidden="1" customHeight="1" thickBot="1" x14ac:dyDescent="0.25">
      <c r="A24" s="18"/>
      <c r="B24" s="139"/>
      <c r="C24" s="139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38" t="s">
        <v>37</v>
      </c>
      <c r="C26" s="138"/>
      <c r="D26" s="37"/>
      <c r="E26" s="37"/>
      <c r="F26" s="37"/>
      <c r="G26" s="38"/>
      <c r="H26" s="34"/>
      <c r="I26" s="34"/>
      <c r="J26" s="34" t="s">
        <v>84</v>
      </c>
    </row>
    <row r="27" spans="1:12" ht="35.25" customHeight="1" thickBot="1" x14ac:dyDescent="0.25">
      <c r="A27" s="18"/>
      <c r="B27" s="138" t="s">
        <v>38</v>
      </c>
      <c r="C27" s="138"/>
      <c r="D27" s="37"/>
      <c r="E27" s="37"/>
      <c r="F27" s="37"/>
      <c r="G27" s="38"/>
      <c r="H27" s="34"/>
      <c r="I27" s="34" t="s">
        <v>84</v>
      </c>
      <c r="J27" s="34"/>
    </row>
    <row r="28" spans="1:12" ht="35.25" hidden="1" customHeight="1" x14ac:dyDescent="0.2">
      <c r="A28" s="18"/>
      <c r="B28" s="139"/>
      <c r="C28" s="139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38" t="s">
        <v>41</v>
      </c>
      <c r="C30" s="13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38" t="s">
        <v>42</v>
      </c>
      <c r="C31" s="138"/>
      <c r="D31" s="37"/>
      <c r="E31" s="37"/>
      <c r="F31" s="37"/>
      <c r="G31" s="38"/>
      <c r="H31" s="34"/>
      <c r="I31" s="34"/>
      <c r="J31" s="34" t="s">
        <v>84</v>
      </c>
    </row>
    <row r="32" spans="1:12" ht="35.25" hidden="1" customHeight="1" thickBot="1" x14ac:dyDescent="0.25">
      <c r="A32" s="18"/>
      <c r="B32" s="140"/>
      <c r="C32" s="140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41">
        <f>(K21*C21)+(K25*C25)+(K29*C29)</f>
        <v>349.5</v>
      </c>
      <c r="E33" s="142"/>
      <c r="F33" s="142"/>
      <c r="G33" s="142"/>
      <c r="H33" s="156">
        <f>D33/(C33*7)</f>
        <v>0.97899159663865543</v>
      </c>
      <c r="I33" s="157"/>
      <c r="J33" s="157"/>
      <c r="K33" s="158"/>
    </row>
    <row r="34" spans="1:11" s="90" customFormat="1" ht="13.5" thickBot="1" x14ac:dyDescent="0.25">
      <c r="B34" s="159" t="s">
        <v>21</v>
      </c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s="90" customFormat="1" ht="25.5" customHeight="1" x14ac:dyDescent="0.2">
      <c r="B35" s="162" t="s">
        <v>63</v>
      </c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65" t="s">
        <v>61</v>
      </c>
      <c r="D42" s="165"/>
      <c r="E42" s="165"/>
      <c r="F42" s="166"/>
      <c r="G42" s="43"/>
      <c r="H42" s="112" t="s">
        <v>1</v>
      </c>
      <c r="I42" s="113"/>
      <c r="J42" s="113"/>
      <c r="K42" s="16"/>
    </row>
    <row r="43" spans="1:11" s="22" customFormat="1" ht="14.25" x14ac:dyDescent="0.2">
      <c r="B43" s="91" t="s">
        <v>2</v>
      </c>
      <c r="C43" s="111"/>
      <c r="D43" s="111"/>
      <c r="E43" s="111"/>
      <c r="F43" s="167"/>
      <c r="G43" s="43"/>
      <c r="H43" s="114">
        <f>H2</f>
        <v>2020</v>
      </c>
      <c r="I43" s="115"/>
      <c r="J43" s="116"/>
      <c r="K43" s="16"/>
    </row>
    <row r="44" spans="1:11" s="22" customFormat="1" ht="14.25" x14ac:dyDescent="0.2">
      <c r="B44" s="92" t="s">
        <v>3</v>
      </c>
      <c r="C44" s="111" t="str">
        <f>C3</f>
        <v>Benedetta Bergamini</v>
      </c>
      <c r="D44" s="111"/>
      <c r="E44" s="111"/>
      <c r="F44" s="167"/>
      <c r="G44" s="43"/>
      <c r="H44" s="117"/>
      <c r="I44" s="118"/>
      <c r="J44" s="119"/>
      <c r="K44" s="16"/>
    </row>
    <row r="45" spans="1:11" s="22" customFormat="1" ht="14.25" x14ac:dyDescent="0.2">
      <c r="B45" s="93" t="s">
        <v>4</v>
      </c>
      <c r="C45" s="120" t="str">
        <f>C4</f>
        <v>C1</v>
      </c>
      <c r="D45" s="120"/>
      <c r="E45" s="120"/>
      <c r="F45" s="148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9" t="str">
        <f>C5</f>
        <v>Istruttore Ammi.vo</v>
      </c>
      <c r="D46" s="149"/>
      <c r="E46" s="149"/>
      <c r="F46" s="150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51" t="s">
        <v>40</v>
      </c>
      <c r="E48" s="151"/>
      <c r="F48" s="151"/>
      <c r="G48" s="152"/>
      <c r="H48" s="153">
        <v>0.49</v>
      </c>
      <c r="I48" s="154"/>
      <c r="J48" s="155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6.333333333333333</v>
      </c>
    </row>
    <row r="50" spans="1:11" ht="35.25" customHeight="1" x14ac:dyDescent="0.2">
      <c r="A50" s="18"/>
      <c r="B50" s="138" t="s">
        <v>73</v>
      </c>
      <c r="C50" s="13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38" t="s">
        <v>46</v>
      </c>
      <c r="C51" s="138"/>
      <c r="D51" s="37"/>
      <c r="E51" s="37"/>
      <c r="F51" s="37"/>
      <c r="G51" s="38"/>
      <c r="H51" s="34"/>
      <c r="I51" s="34" t="s">
        <v>84</v>
      </c>
      <c r="J51" s="34"/>
    </row>
    <row r="52" spans="1:11" ht="35.25" customHeight="1" thickBot="1" x14ac:dyDescent="0.25">
      <c r="A52" s="18"/>
      <c r="B52" s="138" t="s">
        <v>47</v>
      </c>
      <c r="C52" s="13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40"/>
      <c r="C53" s="140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7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72" t="s">
        <v>45</v>
      </c>
      <c r="C55" s="172"/>
      <c r="D55" s="41"/>
      <c r="E55" s="41"/>
      <c r="F55" s="41"/>
      <c r="G55" s="60"/>
      <c r="H55" s="35"/>
      <c r="I55" s="35"/>
      <c r="J55" s="35" t="s">
        <v>84</v>
      </c>
    </row>
    <row r="56" spans="1:11" ht="35.25" customHeight="1" x14ac:dyDescent="0.2">
      <c r="A56" s="18"/>
      <c r="B56" s="138" t="s">
        <v>48</v>
      </c>
      <c r="C56" s="13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38" t="s">
        <v>49</v>
      </c>
      <c r="C57" s="138"/>
      <c r="D57" s="37"/>
      <c r="E57" s="37"/>
      <c r="F57" s="37"/>
      <c r="G57" s="38"/>
      <c r="H57" s="34"/>
      <c r="I57" s="34"/>
      <c r="J57" s="34" t="s">
        <v>84</v>
      </c>
    </row>
    <row r="58" spans="1:11" ht="35.25" hidden="1" customHeight="1" x14ac:dyDescent="0.2">
      <c r="A58" s="18"/>
      <c r="B58" s="140"/>
      <c r="C58" s="140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68" t="str">
        <f>C1</f>
        <v>Area Tecnica</v>
      </c>
      <c r="D60" s="168"/>
      <c r="E60" s="168"/>
      <c r="F60" s="168"/>
      <c r="G60" s="75"/>
      <c r="H60" s="169" t="s">
        <v>1</v>
      </c>
      <c r="I60" s="170"/>
      <c r="J60" s="170"/>
    </row>
    <row r="61" spans="1:11" ht="15" hidden="1" customHeight="1" x14ac:dyDescent="0.2">
      <c r="B61" s="4" t="s">
        <v>2</v>
      </c>
      <c r="C61" s="168" t="str">
        <f>C2</f>
        <v>Tecnico</v>
      </c>
      <c r="D61" s="168"/>
      <c r="E61" s="168"/>
      <c r="F61" s="168"/>
      <c r="G61" s="76"/>
      <c r="H61" s="114">
        <f>H2</f>
        <v>2020</v>
      </c>
      <c r="I61" s="115"/>
      <c r="J61" s="116"/>
    </row>
    <row r="62" spans="1:11" ht="15" hidden="1" customHeight="1" x14ac:dyDescent="0.2">
      <c r="B62" s="1" t="s">
        <v>3</v>
      </c>
      <c r="C62" s="168" t="str">
        <f>C3</f>
        <v>Benedetta Bergamini</v>
      </c>
      <c r="D62" s="168"/>
      <c r="E62" s="168"/>
      <c r="F62" s="168"/>
      <c r="G62" s="77"/>
      <c r="H62" s="117"/>
      <c r="I62" s="118"/>
      <c r="J62" s="119"/>
    </row>
    <row r="63" spans="1:11" ht="15" hidden="1" customHeight="1" x14ac:dyDescent="0.2">
      <c r="B63" s="4" t="s">
        <v>4</v>
      </c>
      <c r="C63" s="171" t="str">
        <f>C4</f>
        <v>C1</v>
      </c>
      <c r="D63" s="171"/>
      <c r="E63" s="171"/>
      <c r="F63" s="171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73" t="s">
        <v>6</v>
      </c>
      <c r="D64" s="173"/>
      <c r="E64" s="173"/>
      <c r="F64" s="173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6.5</v>
      </c>
    </row>
    <row r="67" spans="1:12" ht="35.25" customHeight="1" x14ac:dyDescent="0.2">
      <c r="A67" s="18"/>
      <c r="B67" s="172" t="s">
        <v>64</v>
      </c>
      <c r="C67" s="172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38" t="s">
        <v>65</v>
      </c>
      <c r="C68" s="138"/>
      <c r="D68" s="37"/>
      <c r="E68" s="37"/>
      <c r="F68" s="37"/>
      <c r="G68" s="38"/>
      <c r="H68" s="34" t="s">
        <v>33</v>
      </c>
      <c r="I68" s="34"/>
      <c r="J68" s="34" t="s">
        <v>84</v>
      </c>
    </row>
    <row r="69" spans="1:12" ht="35.25" hidden="1" customHeight="1" thickBot="1" x14ac:dyDescent="0.25">
      <c r="A69" s="18"/>
      <c r="B69" s="140"/>
      <c r="C69" s="140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6</v>
      </c>
      <c r="J69" s="46">
        <f t="shared" si="5"/>
        <v>7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72" t="s">
        <v>51</v>
      </c>
      <c r="C71" s="172"/>
      <c r="D71" s="41"/>
      <c r="E71" s="41"/>
      <c r="F71" s="41"/>
      <c r="G71" s="60"/>
      <c r="H71" s="35"/>
      <c r="I71" s="35"/>
      <c r="J71" s="35" t="s">
        <v>84</v>
      </c>
    </row>
    <row r="72" spans="1:12" ht="35.25" customHeight="1" x14ac:dyDescent="0.2">
      <c r="A72" s="18"/>
      <c r="B72" s="138" t="s">
        <v>52</v>
      </c>
      <c r="C72" s="138"/>
      <c r="D72" s="37"/>
      <c r="E72" s="37"/>
      <c r="F72" s="37"/>
      <c r="G72" s="38"/>
      <c r="H72" s="34"/>
      <c r="I72" s="34"/>
      <c r="J72" s="34" t="s">
        <v>84</v>
      </c>
    </row>
    <row r="73" spans="1:12" ht="35.25" customHeight="1" thickBot="1" x14ac:dyDescent="0.25">
      <c r="A73" s="18"/>
      <c r="B73" s="138" t="s">
        <v>66</v>
      </c>
      <c r="C73" s="138"/>
      <c r="D73" s="37"/>
      <c r="E73" s="37"/>
      <c r="F73" s="37"/>
      <c r="G73" s="38"/>
      <c r="H73" s="34"/>
      <c r="I73" s="34"/>
      <c r="J73" s="34" t="s">
        <v>84</v>
      </c>
    </row>
    <row r="74" spans="1:12" ht="35.25" hidden="1" customHeight="1" thickBot="1" x14ac:dyDescent="0.25">
      <c r="A74" s="18"/>
      <c r="B74" s="140"/>
      <c r="C74" s="140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0</v>
      </c>
      <c r="J74" s="46">
        <f t="shared" si="6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72" t="s">
        <v>53</v>
      </c>
      <c r="C76" s="172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38" t="s">
        <v>54</v>
      </c>
      <c r="C77" s="13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40"/>
      <c r="C78" s="140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72" t="s">
        <v>55</v>
      </c>
      <c r="C80" s="172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38" t="s">
        <v>56</v>
      </c>
      <c r="C81" s="138"/>
      <c r="D81" s="37"/>
      <c r="E81" s="37"/>
      <c r="F81" s="37"/>
      <c r="G81" s="38"/>
      <c r="H81" s="34"/>
      <c r="I81" s="34" t="s">
        <v>84</v>
      </c>
      <c r="J81" s="34"/>
    </row>
    <row r="82" spans="1:11" ht="35.25" customHeight="1" thickBot="1" x14ac:dyDescent="0.25">
      <c r="A82" s="18"/>
      <c r="B82" s="138" t="s">
        <v>76</v>
      </c>
      <c r="C82" s="138"/>
      <c r="D82" s="37"/>
      <c r="E82" s="37"/>
      <c r="F82" s="37"/>
      <c r="G82" s="38"/>
      <c r="H82" s="34"/>
      <c r="I82" s="34"/>
      <c r="J82" s="34" t="s">
        <v>84</v>
      </c>
    </row>
    <row r="83" spans="1:11" ht="35.25" hidden="1" customHeight="1" thickBot="1" x14ac:dyDescent="0.25">
      <c r="A83" s="18"/>
      <c r="B83" s="140"/>
      <c r="C83" s="140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77">
        <f>K49*C49+K54*C54+K66*C66+K70*C70+K79*C79</f>
        <v>322.66666666666663</v>
      </c>
      <c r="E84" s="178"/>
      <c r="F84" s="178"/>
      <c r="G84" s="178"/>
      <c r="H84" s="179">
        <f>D84/(C84*7)</f>
        <v>0.94071914480077734</v>
      </c>
      <c r="I84" s="180"/>
      <c r="J84" s="180"/>
      <c r="K84" s="181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82">
        <f>H33</f>
        <v>0.97899159663865543</v>
      </c>
      <c r="D87" s="183"/>
      <c r="E87" s="184" t="s">
        <v>59</v>
      </c>
      <c r="F87" s="184"/>
      <c r="G87" s="185"/>
      <c r="H87" s="188">
        <f>(C87*H20)+(C88*H48)</f>
        <v>0.96023809523809511</v>
      </c>
      <c r="I87" s="189"/>
      <c r="J87" s="189"/>
      <c r="K87" s="190"/>
    </row>
    <row r="88" spans="1:11" s="22" customFormat="1" ht="36.75" customHeight="1" thickBot="1" x14ac:dyDescent="0.25">
      <c r="B88" s="74" t="s">
        <v>60</v>
      </c>
      <c r="C88" s="179">
        <f>H84</f>
        <v>0.94071914480077734</v>
      </c>
      <c r="D88" s="181"/>
      <c r="E88" s="186"/>
      <c r="F88" s="186"/>
      <c r="G88" s="187"/>
      <c r="H88" s="191"/>
      <c r="I88" s="192"/>
      <c r="J88" s="192"/>
      <c r="K88" s="193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159" t="s">
        <v>21</v>
      </c>
      <c r="C90" s="160"/>
      <c r="D90" s="160"/>
      <c r="E90" s="160"/>
      <c r="F90" s="160"/>
      <c r="G90" s="160"/>
      <c r="H90" s="160"/>
      <c r="I90" s="160"/>
      <c r="J90" s="160"/>
      <c r="K90" s="161"/>
    </row>
    <row r="91" spans="1:11" ht="37.5" customHeight="1" x14ac:dyDescent="0.2">
      <c r="A91" t="s">
        <v>22</v>
      </c>
      <c r="B91" s="162" t="s">
        <v>62</v>
      </c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74" t="s">
        <v>30</v>
      </c>
      <c r="C100" s="175"/>
      <c r="D100" s="175"/>
      <c r="E100" s="175"/>
      <c r="F100" s="175"/>
      <c r="G100" s="175"/>
      <c r="H100" s="175"/>
      <c r="I100" s="175"/>
      <c r="J100" s="175"/>
      <c r="K100" s="176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54" zoomScale="120" zoomScaleNormal="120" zoomScaleSheetLayoutView="91" zoomScalePageLayoutView="146" workbookViewId="0">
      <selection activeCell="J27" sqref="J2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11" t="s">
        <v>80</v>
      </c>
      <c r="D1" s="111"/>
      <c r="E1" s="111"/>
      <c r="F1" s="111"/>
      <c r="G1" s="2"/>
      <c r="H1" s="112" t="s">
        <v>1</v>
      </c>
      <c r="I1" s="113"/>
      <c r="J1" s="113"/>
    </row>
    <row r="2" spans="1:12" ht="15" customHeight="1" x14ac:dyDescent="0.2">
      <c r="B2" s="4" t="s">
        <v>2</v>
      </c>
      <c r="C2" s="111" t="s">
        <v>81</v>
      </c>
      <c r="D2" s="111"/>
      <c r="E2" s="111"/>
      <c r="F2" s="111"/>
      <c r="G2" s="5"/>
      <c r="H2" s="114">
        <v>2020</v>
      </c>
      <c r="I2" s="115"/>
      <c r="J2" s="116"/>
    </row>
    <row r="3" spans="1:12" ht="15" x14ac:dyDescent="0.2">
      <c r="B3" s="6" t="s">
        <v>3</v>
      </c>
      <c r="C3" s="111" t="s">
        <v>79</v>
      </c>
      <c r="D3" s="111"/>
      <c r="E3" s="111"/>
      <c r="F3" s="111"/>
      <c r="G3" s="7"/>
      <c r="H3" s="117"/>
      <c r="I3" s="118"/>
      <c r="J3" s="119"/>
    </row>
    <row r="4" spans="1:12" ht="15" x14ac:dyDescent="0.2">
      <c r="B4" s="8" t="s">
        <v>4</v>
      </c>
      <c r="C4" s="120" t="s">
        <v>102</v>
      </c>
      <c r="D4" s="120"/>
      <c r="E4" s="120"/>
      <c r="F4" s="120"/>
      <c r="G4" s="9"/>
      <c r="H4" s="9"/>
      <c r="I4" s="9"/>
      <c r="J4" s="10"/>
    </row>
    <row r="5" spans="1:12" ht="15.75" thickBot="1" x14ac:dyDescent="0.25">
      <c r="B5" s="11" t="s">
        <v>5</v>
      </c>
      <c r="C5" s="99" t="s">
        <v>83</v>
      </c>
      <c r="D5" s="99"/>
      <c r="E5" s="99"/>
      <c r="F5" s="99"/>
      <c r="G5" s="12"/>
      <c r="H5" s="12"/>
      <c r="I5" s="12"/>
      <c r="J5" s="12"/>
    </row>
    <row r="6" spans="1:12" ht="20.25" customHeight="1" x14ac:dyDescent="0.2">
      <c r="B6" s="100" t="s">
        <v>7</v>
      </c>
      <c r="C6" s="101"/>
      <c r="D6" s="101"/>
      <c r="E6" s="101"/>
      <c r="F6" s="101"/>
      <c r="G6" s="102" t="s">
        <v>8</v>
      </c>
      <c r="H6" s="103"/>
      <c r="I6" s="102" t="s">
        <v>9</v>
      </c>
      <c r="J6" s="104"/>
    </row>
    <row r="7" spans="1:12" s="13" customFormat="1" ht="12.75" customHeight="1" x14ac:dyDescent="0.2">
      <c r="B7" s="105" t="s">
        <v>10</v>
      </c>
      <c r="C7" s="106"/>
      <c r="D7" s="107" t="s">
        <v>11</v>
      </c>
      <c r="E7" s="106"/>
      <c r="F7" s="106"/>
      <c r="G7" s="108"/>
      <c r="H7" s="108"/>
      <c r="I7" s="109"/>
      <c r="J7" s="110"/>
      <c r="L7" s="3"/>
    </row>
    <row r="8" spans="1:12" ht="31.5" customHeight="1" x14ac:dyDescent="0.2">
      <c r="B8" s="121" t="s">
        <v>105</v>
      </c>
      <c r="C8" s="122"/>
      <c r="D8" s="123"/>
      <c r="E8" s="123"/>
      <c r="F8" s="123"/>
      <c r="G8" s="124">
        <v>1</v>
      </c>
      <c r="H8" s="124"/>
      <c r="I8" s="125">
        <v>0.75</v>
      </c>
      <c r="J8" s="126"/>
    </row>
    <row r="9" spans="1:12" x14ac:dyDescent="0.2">
      <c r="B9" s="121" t="s">
        <v>104</v>
      </c>
      <c r="C9" s="122"/>
      <c r="D9" s="123"/>
      <c r="E9" s="123"/>
      <c r="F9" s="123"/>
      <c r="G9" s="124">
        <v>1</v>
      </c>
      <c r="H9" s="124"/>
      <c r="I9" s="125">
        <v>0.8</v>
      </c>
      <c r="J9" s="126"/>
    </row>
    <row r="10" spans="1:12" x14ac:dyDescent="0.2">
      <c r="B10" s="121"/>
      <c r="C10" s="122"/>
      <c r="D10" s="123"/>
      <c r="E10" s="123"/>
      <c r="F10" s="123"/>
      <c r="G10" s="124"/>
      <c r="H10" s="124"/>
      <c r="I10" s="125"/>
      <c r="J10" s="126"/>
    </row>
    <row r="11" spans="1:12" x14ac:dyDescent="0.2">
      <c r="B11" s="121"/>
      <c r="C11" s="122"/>
      <c r="D11" s="123"/>
      <c r="E11" s="123"/>
      <c r="F11" s="123"/>
      <c r="G11" s="124"/>
      <c r="H11" s="124"/>
      <c r="I11" s="125"/>
      <c r="J11" s="126"/>
    </row>
    <row r="12" spans="1:12" x14ac:dyDescent="0.2">
      <c r="B12" s="121"/>
      <c r="C12" s="122"/>
      <c r="D12" s="123"/>
      <c r="E12" s="123"/>
      <c r="F12" s="123"/>
      <c r="G12" s="124"/>
      <c r="H12" s="124"/>
      <c r="I12" s="125"/>
      <c r="J12" s="126"/>
    </row>
    <row r="13" spans="1:12" x14ac:dyDescent="0.2">
      <c r="B13" s="121"/>
      <c r="C13" s="122"/>
      <c r="D13" s="123"/>
      <c r="E13" s="123"/>
      <c r="F13" s="123"/>
      <c r="G13" s="124"/>
      <c r="H13" s="124"/>
      <c r="I13" s="125"/>
      <c r="J13" s="126"/>
    </row>
    <row r="14" spans="1:12" x14ac:dyDescent="0.2">
      <c r="B14" s="121"/>
      <c r="C14" s="122"/>
      <c r="D14" s="123"/>
      <c r="E14" s="123"/>
      <c r="F14" s="123"/>
      <c r="G14" s="124"/>
      <c r="H14" s="124"/>
      <c r="I14" s="125"/>
      <c r="J14" s="126"/>
    </row>
    <row r="15" spans="1:12" x14ac:dyDescent="0.2">
      <c r="A15" s="14"/>
      <c r="B15" s="121"/>
      <c r="C15" s="122"/>
      <c r="D15" s="123"/>
      <c r="E15" s="123"/>
      <c r="F15" s="123"/>
      <c r="G15" s="124"/>
      <c r="H15" s="124"/>
      <c r="I15" s="125"/>
      <c r="J15" s="126"/>
    </row>
    <row r="16" spans="1:12" x14ac:dyDescent="0.2">
      <c r="A16" s="14"/>
      <c r="B16" s="121"/>
      <c r="C16" s="122"/>
      <c r="D16" s="123"/>
      <c r="E16" s="123"/>
      <c r="F16" s="123"/>
      <c r="G16" s="124"/>
      <c r="H16" s="124"/>
      <c r="I16" s="125"/>
      <c r="J16" s="126"/>
    </row>
    <row r="17" spans="1:12" x14ac:dyDescent="0.2">
      <c r="A17" s="14"/>
      <c r="B17" s="137"/>
      <c r="C17" s="123"/>
      <c r="D17" s="123"/>
      <c r="E17" s="123"/>
      <c r="F17" s="123"/>
      <c r="G17" s="124"/>
      <c r="H17" s="124"/>
      <c r="I17" s="125"/>
      <c r="J17" s="126"/>
    </row>
    <row r="18" spans="1:12" ht="13.5" thickBot="1" x14ac:dyDescent="0.25">
      <c r="A18" s="14"/>
      <c r="B18" s="127"/>
      <c r="C18" s="128"/>
      <c r="D18" s="128"/>
      <c r="E18" s="128"/>
      <c r="F18" s="128"/>
      <c r="G18" s="129"/>
      <c r="H18" s="129"/>
      <c r="I18" s="130"/>
      <c r="J18" s="131"/>
    </row>
    <row r="19" spans="1:12" s="16" customFormat="1" ht="13.5" thickBot="1" x14ac:dyDescent="0.25">
      <c r="A19" s="15"/>
      <c r="B19" s="132"/>
      <c r="C19" s="133"/>
      <c r="D19" s="134"/>
      <c r="E19" s="134"/>
      <c r="F19" s="134"/>
      <c r="G19" s="135"/>
      <c r="H19" s="135"/>
      <c r="I19" s="136"/>
      <c r="J19" s="136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43" t="s">
        <v>40</v>
      </c>
      <c r="E20" s="143"/>
      <c r="F20" s="143"/>
      <c r="G20" s="144"/>
      <c r="H20" s="145">
        <v>0.51</v>
      </c>
      <c r="I20" s="146"/>
      <c r="J20" s="147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38" t="s">
        <v>35</v>
      </c>
      <c r="C22" s="13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38" t="s">
        <v>36</v>
      </c>
      <c r="C23" s="138"/>
      <c r="D23" s="37"/>
      <c r="E23" s="37"/>
      <c r="F23" s="37"/>
      <c r="G23" s="38"/>
      <c r="H23" s="34"/>
      <c r="I23" s="34"/>
      <c r="J23" s="34" t="s">
        <v>84</v>
      </c>
    </row>
    <row r="24" spans="1:12" ht="35.25" hidden="1" customHeight="1" thickBot="1" x14ac:dyDescent="0.25">
      <c r="A24" s="18"/>
      <c r="B24" s="139"/>
      <c r="C24" s="139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7</v>
      </c>
    </row>
    <row r="26" spans="1:12" ht="35.25" customHeight="1" x14ac:dyDescent="0.2">
      <c r="A26" s="18"/>
      <c r="B26" s="138" t="s">
        <v>37</v>
      </c>
      <c r="C26" s="138"/>
      <c r="D26" s="37"/>
      <c r="E26" s="37"/>
      <c r="F26" s="37"/>
      <c r="G26" s="38"/>
      <c r="H26" s="34"/>
      <c r="I26" s="34"/>
      <c r="J26" s="34" t="s">
        <v>84</v>
      </c>
    </row>
    <row r="27" spans="1:12" ht="35.25" customHeight="1" thickBot="1" x14ac:dyDescent="0.25">
      <c r="A27" s="18"/>
      <c r="B27" s="138" t="s">
        <v>38</v>
      </c>
      <c r="C27" s="138"/>
      <c r="D27" s="37"/>
      <c r="E27" s="37"/>
      <c r="F27" s="37"/>
      <c r="G27" s="38"/>
      <c r="H27" s="34"/>
      <c r="I27" s="34"/>
      <c r="J27" s="34" t="s">
        <v>84</v>
      </c>
    </row>
    <row r="28" spans="1:12" ht="35.25" hidden="1" customHeight="1" x14ac:dyDescent="0.2">
      <c r="A28" s="18"/>
      <c r="B28" s="139"/>
      <c r="C28" s="139"/>
      <c r="D28" s="39">
        <f>((IF(D26="X",D25,"0")+(IF(D27="X",D25,"0"))))</f>
        <v>0</v>
      </c>
      <c r="E28" s="39">
        <f t="shared" ref="E28" si="1">((IF(E26="X",E25,"0")+(IF(E27="X",E25,"0"))))</f>
        <v>0</v>
      </c>
      <c r="F28" s="39">
        <f t="shared" ref="F28" si="2">((IF(F26="X",F25,"0")+(IF(F27="X",F25,"0"))))</f>
        <v>0</v>
      </c>
      <c r="G28" s="40">
        <f t="shared" ref="G28" si="3">((IF(G26="X",G25,"0")+(IF(G27="X",G25,"0"))))</f>
        <v>0</v>
      </c>
      <c r="H28" s="42">
        <f t="shared" ref="H28" si="4">((IF(H26="X",H25,"0")+(IF(H27="X",H25,"0"))))</f>
        <v>0</v>
      </c>
      <c r="I28" s="42">
        <f t="shared" ref="I28" si="5">((IF(I26="X",I25,"0")+(IF(I27="X",I25,"0"))))</f>
        <v>0</v>
      </c>
      <c r="J28" s="42">
        <f t="shared" ref="J28" si="6">((IF(J26="X",J25,"0")+(IF(J27="X",J25,"0"))))</f>
        <v>14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38" t="s">
        <v>41</v>
      </c>
      <c r="C30" s="13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38" t="s">
        <v>42</v>
      </c>
      <c r="C31" s="138"/>
      <c r="D31" s="37"/>
      <c r="E31" s="37"/>
      <c r="F31" s="37"/>
      <c r="G31" s="38"/>
      <c r="H31" s="34"/>
      <c r="I31" s="34"/>
      <c r="J31" s="34" t="s">
        <v>84</v>
      </c>
    </row>
    <row r="32" spans="1:12" ht="35.25" hidden="1" customHeight="1" thickBot="1" x14ac:dyDescent="0.25">
      <c r="A32" s="18"/>
      <c r="B32" s="140"/>
      <c r="C32" s="140"/>
      <c r="D32" s="44">
        <f>((IF(D30="X",D29,"0")+(IF(D31="X",D29,"0"))))</f>
        <v>0</v>
      </c>
      <c r="E32" s="44">
        <f t="shared" ref="E32" si="7">((IF(E30="X",E29,"0")+(IF(E31="X",E29,"0"))))</f>
        <v>0</v>
      </c>
      <c r="F32" s="44">
        <f t="shared" ref="F32" si="8">((IF(F30="X",F29,"0")+(IF(F31="X",F29,"0"))))</f>
        <v>0</v>
      </c>
      <c r="G32" s="45">
        <f t="shared" ref="G32" si="9">((IF(G30="X",G29,"0")+(IF(G31="X",G29,"0"))))</f>
        <v>0</v>
      </c>
      <c r="H32" s="46">
        <f t="shared" ref="H32" si="10">((IF(H30="X",H29,"0")+(IF(H31="X",H29,"0"))))</f>
        <v>0</v>
      </c>
      <c r="I32" s="46">
        <f t="shared" ref="I32" si="11">((IF(I30="X",I29,"0")+(IF(I31="X",I29,"0"))))</f>
        <v>0</v>
      </c>
      <c r="J32" s="46">
        <f t="shared" ref="J32" si="12">((IF(J30="X",J29,"0")+(IF(J31="X",J29,"0"))))</f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41">
        <f>(K21*C21)+(K25*C25)+(K29*C29)</f>
        <v>357</v>
      </c>
      <c r="E33" s="142"/>
      <c r="F33" s="142"/>
      <c r="G33" s="142"/>
      <c r="H33" s="156">
        <f>D33/(C33*7)</f>
        <v>1</v>
      </c>
      <c r="I33" s="157"/>
      <c r="J33" s="157"/>
      <c r="K33" s="158"/>
    </row>
    <row r="34" spans="1:11" s="90" customFormat="1" ht="13.5" thickBot="1" x14ac:dyDescent="0.25">
      <c r="B34" s="159" t="s">
        <v>21</v>
      </c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s="90" customFormat="1" ht="25.5" customHeight="1" x14ac:dyDescent="0.2">
      <c r="B35" s="162" t="s">
        <v>63</v>
      </c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65" t="s">
        <v>61</v>
      </c>
      <c r="D42" s="165"/>
      <c r="E42" s="165"/>
      <c r="F42" s="166"/>
      <c r="G42" s="43"/>
      <c r="H42" s="112" t="s">
        <v>1</v>
      </c>
      <c r="I42" s="113"/>
      <c r="J42" s="113"/>
      <c r="K42" s="16"/>
    </row>
    <row r="43" spans="1:11" s="22" customFormat="1" ht="14.25" x14ac:dyDescent="0.2">
      <c r="B43" s="91" t="s">
        <v>2</v>
      </c>
      <c r="C43" s="111"/>
      <c r="D43" s="111"/>
      <c r="E43" s="111"/>
      <c r="F43" s="167"/>
      <c r="G43" s="43"/>
      <c r="H43" s="114">
        <f>H2</f>
        <v>2020</v>
      </c>
      <c r="I43" s="115"/>
      <c r="J43" s="116"/>
      <c r="K43" s="16"/>
    </row>
    <row r="44" spans="1:11" s="22" customFormat="1" ht="14.25" x14ac:dyDescent="0.2">
      <c r="B44" s="92" t="s">
        <v>3</v>
      </c>
      <c r="C44" s="111" t="str">
        <f>C3</f>
        <v>Linda Perissinotto</v>
      </c>
      <c r="D44" s="111"/>
      <c r="E44" s="111"/>
      <c r="F44" s="167"/>
      <c r="G44" s="43"/>
      <c r="H44" s="117"/>
      <c r="I44" s="118"/>
      <c r="J44" s="119"/>
      <c r="K44" s="16"/>
    </row>
    <row r="45" spans="1:11" s="22" customFormat="1" ht="14.25" x14ac:dyDescent="0.2">
      <c r="B45" s="93" t="s">
        <v>4</v>
      </c>
      <c r="C45" s="120" t="str">
        <f>C4</f>
        <v>B4</v>
      </c>
      <c r="D45" s="120"/>
      <c r="E45" s="120"/>
      <c r="F45" s="148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9" t="str">
        <f>C5</f>
        <v xml:space="preserve">  Collaboratore Ammi.vo</v>
      </c>
      <c r="D46" s="149"/>
      <c r="E46" s="149"/>
      <c r="F46" s="150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51" t="s">
        <v>40</v>
      </c>
      <c r="E48" s="151"/>
      <c r="F48" s="151"/>
      <c r="G48" s="152"/>
      <c r="H48" s="153">
        <v>0.49</v>
      </c>
      <c r="I48" s="154"/>
      <c r="J48" s="155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6.666666666666667</v>
      </c>
    </row>
    <row r="50" spans="1:11" ht="35.25" customHeight="1" x14ac:dyDescent="0.2">
      <c r="A50" s="18"/>
      <c r="B50" s="138" t="s">
        <v>73</v>
      </c>
      <c r="C50" s="13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38" t="s">
        <v>46</v>
      </c>
      <c r="C51" s="138"/>
      <c r="D51" s="37"/>
      <c r="E51" s="37"/>
      <c r="F51" s="37"/>
      <c r="G51" s="38"/>
      <c r="H51" s="34"/>
      <c r="I51" s="34"/>
      <c r="J51" s="34" t="s">
        <v>84</v>
      </c>
    </row>
    <row r="52" spans="1:11" ht="35.25" customHeight="1" thickBot="1" x14ac:dyDescent="0.25">
      <c r="A52" s="18"/>
      <c r="B52" s="138" t="s">
        <v>47</v>
      </c>
      <c r="C52" s="13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40"/>
      <c r="C53" s="140"/>
      <c r="D53" s="44">
        <f>((IF(D50="X",D49,"0")+(IF(D51="X",D49,"0")+IF(D52="X",D49,"0"))))</f>
        <v>0</v>
      </c>
      <c r="E53" s="44">
        <f t="shared" ref="E53:J53" si="13">((IF(E50="X",E49,"0")+(IF(E51="X",E49,"0")+IF(E52="X",E49,"0"))))</f>
        <v>0</v>
      </c>
      <c r="F53" s="44">
        <f t="shared" si="13"/>
        <v>0</v>
      </c>
      <c r="G53" s="45">
        <f t="shared" si="13"/>
        <v>0</v>
      </c>
      <c r="H53" s="46">
        <f t="shared" si="13"/>
        <v>0</v>
      </c>
      <c r="I53" s="46">
        <f t="shared" si="13"/>
        <v>6</v>
      </c>
      <c r="J53" s="46">
        <f t="shared" si="13"/>
        <v>14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72" t="s">
        <v>45</v>
      </c>
      <c r="C55" s="172"/>
      <c r="D55" s="41"/>
      <c r="E55" s="41"/>
      <c r="F55" s="41"/>
      <c r="G55" s="60"/>
      <c r="H55" s="35"/>
      <c r="I55" s="35"/>
      <c r="J55" s="35" t="s">
        <v>84</v>
      </c>
    </row>
    <row r="56" spans="1:11" ht="35.25" customHeight="1" x14ac:dyDescent="0.2">
      <c r="A56" s="18"/>
      <c r="B56" s="138" t="s">
        <v>48</v>
      </c>
      <c r="C56" s="13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38" t="s">
        <v>49</v>
      </c>
      <c r="C57" s="138"/>
      <c r="D57" s="37"/>
      <c r="E57" s="37"/>
      <c r="F57" s="37"/>
      <c r="G57" s="38"/>
      <c r="H57" s="34"/>
      <c r="I57" s="34"/>
      <c r="J57" s="34" t="s">
        <v>84</v>
      </c>
    </row>
    <row r="58" spans="1:11" ht="35.25" hidden="1" customHeight="1" x14ac:dyDescent="0.2">
      <c r="A58" s="18"/>
      <c r="B58" s="140"/>
      <c r="C58" s="140"/>
      <c r="D58" s="44">
        <f>((IF(D55="X",D54,"0")+(IF(D56="X",D54,"0")+IF(D57="X",D54,"0"))))</f>
        <v>0</v>
      </c>
      <c r="E58" s="44">
        <f t="shared" ref="E58" si="14">((IF(E55="X",E54,"0")+(IF(E56="X",E54,"0")+IF(E57="X",E54,"0"))))</f>
        <v>0</v>
      </c>
      <c r="F58" s="44">
        <f t="shared" ref="F58" si="15">((IF(F55="X",F54,"0")+(IF(F56="X",F54,"0")+IF(F57="X",F54,"0"))))</f>
        <v>0</v>
      </c>
      <c r="G58" s="45">
        <f t="shared" ref="G58" si="16">((IF(G55="X",G54,"0")+(IF(G56="X",G54,"0")+IF(G57="X",G54,"0"))))</f>
        <v>0</v>
      </c>
      <c r="H58" s="46">
        <f t="shared" ref="H58" si="17">((IF(H55="X",H54,"0")+(IF(H56="X",H54,"0")+IF(H57="X",H54,"0"))))</f>
        <v>0</v>
      </c>
      <c r="I58" s="46">
        <f t="shared" ref="I58" si="18">((IF(I55="X",I54,"0")+(IF(I56="X",I54,"0")+IF(I57="X",I54,"0"))))</f>
        <v>6</v>
      </c>
      <c r="J58" s="46">
        <f t="shared" ref="J58" si="19">((IF(J55="X",J54,"0")+(IF(J56="X",J54,"0")+IF(J57="X",J54,"0"))))</f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68" t="str">
        <f>C1</f>
        <v>Area Contabile</v>
      </c>
      <c r="D60" s="168"/>
      <c r="E60" s="168"/>
      <c r="F60" s="168"/>
      <c r="G60" s="75"/>
      <c r="H60" s="169" t="s">
        <v>1</v>
      </c>
      <c r="I60" s="170"/>
      <c r="J60" s="170"/>
    </row>
    <row r="61" spans="1:11" ht="15" hidden="1" customHeight="1" x14ac:dyDescent="0.2">
      <c r="B61" s="4" t="s">
        <v>2</v>
      </c>
      <c r="C61" s="168" t="str">
        <f>C2</f>
        <v>Ragioneria-Tributi</v>
      </c>
      <c r="D61" s="168"/>
      <c r="E61" s="168"/>
      <c r="F61" s="168"/>
      <c r="G61" s="76"/>
      <c r="H61" s="114">
        <f>H2</f>
        <v>2020</v>
      </c>
      <c r="I61" s="115"/>
      <c r="J61" s="116"/>
    </row>
    <row r="62" spans="1:11" ht="15" hidden="1" customHeight="1" x14ac:dyDescent="0.2">
      <c r="B62" s="1" t="s">
        <v>3</v>
      </c>
      <c r="C62" s="168" t="str">
        <f>C3</f>
        <v>Linda Perissinotto</v>
      </c>
      <c r="D62" s="168"/>
      <c r="E62" s="168"/>
      <c r="F62" s="168"/>
      <c r="G62" s="77"/>
      <c r="H62" s="117"/>
      <c r="I62" s="118"/>
      <c r="J62" s="119"/>
    </row>
    <row r="63" spans="1:11" ht="15" hidden="1" customHeight="1" x14ac:dyDescent="0.2">
      <c r="B63" s="4" t="s">
        <v>4</v>
      </c>
      <c r="C63" s="171" t="str">
        <f>C4</f>
        <v>B4</v>
      </c>
      <c r="D63" s="171"/>
      <c r="E63" s="171"/>
      <c r="F63" s="171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73" t="s">
        <v>6</v>
      </c>
      <c r="D64" s="173"/>
      <c r="E64" s="173"/>
      <c r="F64" s="173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7</v>
      </c>
    </row>
    <row r="67" spans="1:12" ht="35.25" customHeight="1" x14ac:dyDescent="0.2">
      <c r="A67" s="18"/>
      <c r="B67" s="172" t="s">
        <v>64</v>
      </c>
      <c r="C67" s="172"/>
      <c r="D67" s="41"/>
      <c r="E67" s="41"/>
      <c r="F67" s="41"/>
      <c r="G67" s="60"/>
      <c r="H67" s="35" t="s">
        <v>33</v>
      </c>
      <c r="I67" s="35"/>
      <c r="J67" s="35" t="s">
        <v>84</v>
      </c>
    </row>
    <row r="68" spans="1:12" ht="35.25" customHeight="1" thickBot="1" x14ac:dyDescent="0.25">
      <c r="A68" s="18"/>
      <c r="B68" s="138" t="s">
        <v>65</v>
      </c>
      <c r="C68" s="138"/>
      <c r="D68" s="37"/>
      <c r="E68" s="37"/>
      <c r="F68" s="37"/>
      <c r="G68" s="38"/>
      <c r="H68" s="34" t="s">
        <v>33</v>
      </c>
      <c r="I68" s="34"/>
      <c r="J68" s="34" t="s">
        <v>84</v>
      </c>
    </row>
    <row r="69" spans="1:12" ht="35.25" hidden="1" customHeight="1" thickBot="1" x14ac:dyDescent="0.25">
      <c r="A69" s="18"/>
      <c r="B69" s="140"/>
      <c r="C69" s="140"/>
      <c r="D69" s="44">
        <f>((IF(D67="X",D66,"0")+(IF(D68="X",D66,"0"))))</f>
        <v>0</v>
      </c>
      <c r="E69" s="44">
        <f t="shared" ref="E69:J69" si="20">((IF(E67="X",E66,"0")+(IF(E68="X",E66,"0"))))</f>
        <v>0</v>
      </c>
      <c r="F69" s="44">
        <f t="shared" si="20"/>
        <v>0</v>
      </c>
      <c r="G69" s="45">
        <f t="shared" si="20"/>
        <v>0</v>
      </c>
      <c r="H69" s="46">
        <f t="shared" si="20"/>
        <v>0</v>
      </c>
      <c r="I69" s="46">
        <f t="shared" si="20"/>
        <v>0</v>
      </c>
      <c r="J69" s="46">
        <f t="shared" si="20"/>
        <v>14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72" t="s">
        <v>51</v>
      </c>
      <c r="C71" s="172"/>
      <c r="D71" s="41"/>
      <c r="E71" s="41"/>
      <c r="F71" s="41"/>
      <c r="G71" s="60"/>
      <c r="H71" s="35"/>
      <c r="I71" s="35"/>
      <c r="J71" s="35" t="s">
        <v>84</v>
      </c>
    </row>
    <row r="72" spans="1:12" ht="35.25" customHeight="1" x14ac:dyDescent="0.2">
      <c r="A72" s="18"/>
      <c r="B72" s="138" t="s">
        <v>52</v>
      </c>
      <c r="C72" s="138"/>
      <c r="D72" s="37"/>
      <c r="E72" s="37"/>
      <c r="F72" s="37"/>
      <c r="G72" s="38"/>
      <c r="H72" s="34"/>
      <c r="I72" s="34"/>
      <c r="J72" s="34" t="s">
        <v>84</v>
      </c>
    </row>
    <row r="73" spans="1:12" ht="35.25" customHeight="1" thickBot="1" x14ac:dyDescent="0.25">
      <c r="A73" s="18"/>
      <c r="B73" s="138" t="s">
        <v>66</v>
      </c>
      <c r="C73" s="138"/>
      <c r="D73" s="37"/>
      <c r="E73" s="37"/>
      <c r="F73" s="37"/>
      <c r="G73" s="38"/>
      <c r="H73" s="34"/>
      <c r="I73" s="34"/>
      <c r="J73" s="34" t="s">
        <v>84</v>
      </c>
    </row>
    <row r="74" spans="1:12" ht="35.25" hidden="1" customHeight="1" thickBot="1" x14ac:dyDescent="0.25">
      <c r="A74" s="18"/>
      <c r="B74" s="140"/>
      <c r="C74" s="140"/>
      <c r="D74" s="44">
        <f t="shared" ref="D74:J74" si="21">((IF(D71="X",D70,"0")+IF(D72="X",D70,"0")+(IF(D73="X",D70,"0"))))</f>
        <v>0</v>
      </c>
      <c r="E74" s="44">
        <f t="shared" si="21"/>
        <v>0</v>
      </c>
      <c r="F74" s="44">
        <f t="shared" si="21"/>
        <v>0</v>
      </c>
      <c r="G74" s="45">
        <f t="shared" si="21"/>
        <v>0</v>
      </c>
      <c r="H74" s="46">
        <f t="shared" si="21"/>
        <v>0</v>
      </c>
      <c r="I74" s="46">
        <f t="shared" si="21"/>
        <v>0</v>
      </c>
      <c r="J74" s="46">
        <f t="shared" si="21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72" t="s">
        <v>53</v>
      </c>
      <c r="C76" s="172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38" t="s">
        <v>54</v>
      </c>
      <c r="C77" s="13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40"/>
      <c r="C78" s="140"/>
      <c r="D78" s="44">
        <f>((IF(D76="X",D75,"0")+IF(D77="X",D75,"0")))</f>
        <v>0</v>
      </c>
      <c r="E78" s="44">
        <f t="shared" ref="E78:J78" si="22">((IF(E76="X",E75,"0")+IF(E77="X",E75,"0")))</f>
        <v>0</v>
      </c>
      <c r="F78" s="44">
        <f t="shared" si="22"/>
        <v>0</v>
      </c>
      <c r="G78" s="45">
        <f t="shared" si="22"/>
        <v>0</v>
      </c>
      <c r="H78" s="46">
        <f t="shared" si="22"/>
        <v>0</v>
      </c>
      <c r="I78" s="46">
        <f t="shared" si="22"/>
        <v>0</v>
      </c>
      <c r="J78" s="46">
        <f t="shared" si="22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7</v>
      </c>
    </row>
    <row r="80" spans="1:12" ht="35.25" customHeight="1" x14ac:dyDescent="0.2">
      <c r="A80" s="18"/>
      <c r="B80" s="172" t="s">
        <v>55</v>
      </c>
      <c r="C80" s="172"/>
      <c r="D80" s="41"/>
      <c r="E80" s="41"/>
      <c r="F80" s="41"/>
      <c r="G80" s="60"/>
      <c r="H80" s="35"/>
      <c r="I80" s="35"/>
      <c r="J80" s="35" t="s">
        <v>84</v>
      </c>
    </row>
    <row r="81" spans="1:11" ht="35.25" customHeight="1" x14ac:dyDescent="0.2">
      <c r="A81" s="18"/>
      <c r="B81" s="138" t="s">
        <v>56</v>
      </c>
      <c r="C81" s="138"/>
      <c r="D81" s="37"/>
      <c r="E81" s="37"/>
      <c r="F81" s="37"/>
      <c r="G81" s="38"/>
      <c r="H81" s="34"/>
      <c r="I81" s="34"/>
      <c r="J81" s="34" t="s">
        <v>84</v>
      </c>
    </row>
    <row r="82" spans="1:11" ht="35.25" customHeight="1" thickBot="1" x14ac:dyDescent="0.25">
      <c r="A82" s="18"/>
      <c r="B82" s="138" t="s">
        <v>76</v>
      </c>
      <c r="C82" s="138"/>
      <c r="D82" s="37"/>
      <c r="E82" s="37"/>
      <c r="F82" s="37"/>
      <c r="G82" s="38"/>
      <c r="H82" s="34"/>
      <c r="I82" s="34"/>
      <c r="J82" s="34" t="s">
        <v>84</v>
      </c>
    </row>
    <row r="83" spans="1:11" ht="35.25" hidden="1" customHeight="1" thickBot="1" x14ac:dyDescent="0.25">
      <c r="A83" s="18"/>
      <c r="B83" s="140"/>
      <c r="C83" s="140"/>
      <c r="D83" s="44">
        <f>((IF(D80="X",D79,"0")+IF(D81="X",D79,"0")+(IF(D82="X",D79,"0"))))</f>
        <v>0</v>
      </c>
      <c r="E83" s="44">
        <f t="shared" ref="E83:J83" si="23">((IF(E80="X",E79,"0")+IF(E81="X",E79,"0")+(IF(E82="X",E79,"0"))))</f>
        <v>0</v>
      </c>
      <c r="F83" s="44">
        <f t="shared" si="23"/>
        <v>0</v>
      </c>
      <c r="G83" s="45">
        <f t="shared" si="23"/>
        <v>0</v>
      </c>
      <c r="H83" s="46">
        <f t="shared" si="23"/>
        <v>0</v>
      </c>
      <c r="I83" s="46">
        <f t="shared" si="23"/>
        <v>0</v>
      </c>
      <c r="J83" s="46">
        <f t="shared" si="23"/>
        <v>21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77">
        <f>K49*C49+K54*C54+K66*C66+K70*C70+K79*C79</f>
        <v>336.66666666666669</v>
      </c>
      <c r="E84" s="178"/>
      <c r="F84" s="178"/>
      <c r="G84" s="178"/>
      <c r="H84" s="179">
        <f>D84/(C84*7)</f>
        <v>0.98153547133138974</v>
      </c>
      <c r="I84" s="180"/>
      <c r="J84" s="180"/>
      <c r="K84" s="181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82">
        <f>H33</f>
        <v>1</v>
      </c>
      <c r="D87" s="183"/>
      <c r="E87" s="184" t="s">
        <v>59</v>
      </c>
      <c r="F87" s="184"/>
      <c r="G87" s="185"/>
      <c r="H87" s="188">
        <f>(C87*H20)+(C88*H48)</f>
        <v>0.99095238095238103</v>
      </c>
      <c r="I87" s="189"/>
      <c r="J87" s="189"/>
      <c r="K87" s="190"/>
    </row>
    <row r="88" spans="1:11" s="22" customFormat="1" ht="36.75" customHeight="1" thickBot="1" x14ac:dyDescent="0.25">
      <c r="B88" s="74" t="s">
        <v>60</v>
      </c>
      <c r="C88" s="179">
        <f>H84</f>
        <v>0.98153547133138974</v>
      </c>
      <c r="D88" s="181"/>
      <c r="E88" s="186"/>
      <c r="F88" s="186"/>
      <c r="G88" s="187"/>
      <c r="H88" s="191"/>
      <c r="I88" s="192"/>
      <c r="J88" s="192"/>
      <c r="K88" s="193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159" t="s">
        <v>21</v>
      </c>
      <c r="C90" s="160"/>
      <c r="D90" s="160"/>
      <c r="E90" s="160"/>
      <c r="F90" s="160"/>
      <c r="G90" s="160"/>
      <c r="H90" s="160"/>
      <c r="I90" s="160"/>
      <c r="J90" s="160"/>
      <c r="K90" s="161"/>
    </row>
    <row r="91" spans="1:11" ht="37.5" customHeight="1" x14ac:dyDescent="0.2">
      <c r="A91" t="s">
        <v>22</v>
      </c>
      <c r="B91" s="162" t="s">
        <v>62</v>
      </c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74" t="s">
        <v>30</v>
      </c>
      <c r="C100" s="175"/>
      <c r="D100" s="175"/>
      <c r="E100" s="175"/>
      <c r="F100" s="175"/>
      <c r="G100" s="175"/>
      <c r="H100" s="175"/>
      <c r="I100" s="175"/>
      <c r="J100" s="175"/>
      <c r="K100" s="176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42:F42"/>
    <mergeCell ref="C43:F43"/>
    <mergeCell ref="C44:F44"/>
    <mergeCell ref="C45:F45"/>
    <mergeCell ref="C46:F46"/>
    <mergeCell ref="B35:K35"/>
    <mergeCell ref="B100:K100"/>
    <mergeCell ref="D20:G20"/>
    <mergeCell ref="H2:J3"/>
    <mergeCell ref="B23:C23"/>
    <mergeCell ref="B24:C24"/>
    <mergeCell ref="H20:J20"/>
    <mergeCell ref="B30:C30"/>
    <mergeCell ref="B31:C31"/>
    <mergeCell ref="B32:C32"/>
    <mergeCell ref="B26:C26"/>
    <mergeCell ref="H87:K88"/>
    <mergeCell ref="E87:G88"/>
    <mergeCell ref="C87:D87"/>
    <mergeCell ref="C88:D88"/>
    <mergeCell ref="B18:C18"/>
    <mergeCell ref="D18:F18"/>
    <mergeCell ref="G18:H18"/>
    <mergeCell ref="I18:J18"/>
    <mergeCell ref="B19:C19"/>
    <mergeCell ref="D19:F19"/>
    <mergeCell ref="G19:H19"/>
    <mergeCell ref="I19:J19"/>
    <mergeCell ref="B34:K34"/>
    <mergeCell ref="B22:C22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C60:F60"/>
    <mergeCell ref="H60:J60"/>
    <mergeCell ref="C61:F61"/>
    <mergeCell ref="D33:G33"/>
    <mergeCell ref="H33:K33"/>
    <mergeCell ref="B27:C27"/>
    <mergeCell ref="B28:C28"/>
    <mergeCell ref="C1:F1"/>
    <mergeCell ref="H1:J1"/>
    <mergeCell ref="C2:F2"/>
    <mergeCell ref="C3:F3"/>
    <mergeCell ref="C4:F4"/>
    <mergeCell ref="C5:F5"/>
    <mergeCell ref="B6:F6"/>
    <mergeCell ref="G6:H6"/>
    <mergeCell ref="I6:J6"/>
    <mergeCell ref="B7:C7"/>
    <mergeCell ref="D7:F7"/>
    <mergeCell ref="G7:H7"/>
    <mergeCell ref="I7:J7"/>
    <mergeCell ref="B8:C8"/>
    <mergeCell ref="D8:F8"/>
    <mergeCell ref="G8:H8"/>
    <mergeCell ref="I8:J8"/>
    <mergeCell ref="B58:C58"/>
    <mergeCell ref="D48:G48"/>
    <mergeCell ref="H48:J48"/>
    <mergeCell ref="B50:C50"/>
    <mergeCell ref="B52:C52"/>
    <mergeCell ref="B53:C53"/>
    <mergeCell ref="B51:C51"/>
    <mergeCell ref="B55:C55"/>
    <mergeCell ref="B56:C56"/>
    <mergeCell ref="B57:C57"/>
    <mergeCell ref="H42:J42"/>
    <mergeCell ref="H43:J44"/>
    <mergeCell ref="B91:K91"/>
    <mergeCell ref="H61:J62"/>
    <mergeCell ref="C62:F62"/>
    <mergeCell ref="C63:F63"/>
    <mergeCell ref="C64:F64"/>
    <mergeCell ref="B90:K90"/>
    <mergeCell ref="B81:C81"/>
    <mergeCell ref="B82:C82"/>
    <mergeCell ref="B83:C83"/>
    <mergeCell ref="D84:G84"/>
    <mergeCell ref="H84:K84"/>
    <mergeCell ref="B77:C77"/>
    <mergeCell ref="B78:C78"/>
    <mergeCell ref="B80:C80"/>
    <mergeCell ref="B73:C73"/>
    <mergeCell ref="B74:C74"/>
    <mergeCell ref="B72:C72"/>
    <mergeCell ref="B76:C76"/>
    <mergeCell ref="B67:C67"/>
    <mergeCell ref="B68:C68"/>
    <mergeCell ref="B69:C69"/>
    <mergeCell ref="B71:C71"/>
  </mergeCells>
  <phoneticPr fontId="12" type="noConversion"/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20" zoomScaleNormal="120" zoomScaleSheetLayoutView="91" zoomScalePageLayoutView="146" workbookViewId="0">
      <selection activeCell="B8" sqref="B8:C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11" t="s">
        <v>90</v>
      </c>
      <c r="D1" s="111"/>
      <c r="E1" s="111"/>
      <c r="F1" s="111"/>
      <c r="G1" s="2"/>
      <c r="H1" s="112" t="s">
        <v>1</v>
      </c>
      <c r="I1" s="113"/>
      <c r="J1" s="113"/>
    </row>
    <row r="2" spans="1:12" ht="15" customHeight="1" x14ac:dyDescent="0.2">
      <c r="B2" s="4" t="s">
        <v>2</v>
      </c>
      <c r="C2" s="111" t="s">
        <v>91</v>
      </c>
      <c r="D2" s="111"/>
      <c r="E2" s="111"/>
      <c r="F2" s="111"/>
      <c r="G2" s="5"/>
      <c r="H2" s="114">
        <v>2020</v>
      </c>
      <c r="I2" s="115"/>
      <c r="J2" s="116"/>
    </row>
    <row r="3" spans="1:12" ht="15" x14ac:dyDescent="0.2">
      <c r="B3" s="6" t="s">
        <v>3</v>
      </c>
      <c r="C3" s="111" t="s">
        <v>92</v>
      </c>
      <c r="D3" s="111"/>
      <c r="E3" s="111"/>
      <c r="F3" s="111"/>
      <c r="G3" s="7"/>
      <c r="H3" s="117"/>
      <c r="I3" s="118"/>
      <c r="J3" s="119"/>
    </row>
    <row r="4" spans="1:12" ht="15" x14ac:dyDescent="0.2">
      <c r="B4" s="8" t="s">
        <v>4</v>
      </c>
      <c r="C4" s="120" t="s">
        <v>88</v>
      </c>
      <c r="D4" s="120"/>
      <c r="E4" s="120"/>
      <c r="F4" s="120"/>
      <c r="G4" s="9"/>
      <c r="H4" s="9"/>
      <c r="I4" s="9"/>
      <c r="J4" s="10"/>
    </row>
    <row r="5" spans="1:12" ht="15.75" thickBot="1" x14ac:dyDescent="0.25">
      <c r="B5" s="11" t="s">
        <v>5</v>
      </c>
      <c r="C5" s="99" t="s">
        <v>67</v>
      </c>
      <c r="D5" s="99"/>
      <c r="E5" s="99"/>
      <c r="F5" s="99"/>
      <c r="G5" s="12"/>
      <c r="H5" s="12"/>
      <c r="I5" s="12"/>
      <c r="J5" s="12"/>
    </row>
    <row r="6" spans="1:12" ht="20.25" customHeight="1" x14ac:dyDescent="0.2">
      <c r="B6" s="100" t="s">
        <v>7</v>
      </c>
      <c r="C6" s="101"/>
      <c r="D6" s="101"/>
      <c r="E6" s="101"/>
      <c r="F6" s="101"/>
      <c r="G6" s="102" t="s">
        <v>8</v>
      </c>
      <c r="H6" s="103"/>
      <c r="I6" s="102" t="s">
        <v>9</v>
      </c>
      <c r="J6" s="104"/>
    </row>
    <row r="7" spans="1:12" s="13" customFormat="1" ht="12.75" customHeight="1" x14ac:dyDescent="0.2">
      <c r="B7" s="105" t="s">
        <v>10</v>
      </c>
      <c r="C7" s="106"/>
      <c r="D7" s="107" t="s">
        <v>11</v>
      </c>
      <c r="E7" s="106"/>
      <c r="F7" s="106"/>
      <c r="G7" s="108"/>
      <c r="H7" s="108"/>
      <c r="I7" s="109"/>
      <c r="J7" s="110"/>
      <c r="L7" s="3"/>
    </row>
    <row r="8" spans="1:12" x14ac:dyDescent="0.2">
      <c r="B8" s="121" t="s">
        <v>106</v>
      </c>
      <c r="C8" s="122"/>
      <c r="D8" s="123"/>
      <c r="E8" s="123"/>
      <c r="F8" s="123"/>
      <c r="G8" s="124">
        <v>1</v>
      </c>
      <c r="H8" s="124"/>
      <c r="I8" s="125">
        <v>0.7</v>
      </c>
      <c r="J8" s="126"/>
    </row>
    <row r="9" spans="1:12" x14ac:dyDescent="0.2">
      <c r="B9" s="121"/>
      <c r="C9" s="122"/>
      <c r="D9" s="123"/>
      <c r="E9" s="123"/>
      <c r="F9" s="123"/>
      <c r="G9" s="124"/>
      <c r="H9" s="124"/>
      <c r="I9" s="125"/>
      <c r="J9" s="126"/>
    </row>
    <row r="10" spans="1:12" x14ac:dyDescent="0.2">
      <c r="B10" s="121"/>
      <c r="C10" s="122"/>
      <c r="D10" s="123"/>
      <c r="E10" s="123"/>
      <c r="F10" s="123"/>
      <c r="G10" s="124"/>
      <c r="H10" s="124"/>
      <c r="I10" s="125"/>
      <c r="J10" s="126"/>
    </row>
    <row r="11" spans="1:12" x14ac:dyDescent="0.2">
      <c r="B11" s="121"/>
      <c r="C11" s="122"/>
      <c r="D11" s="123"/>
      <c r="E11" s="123"/>
      <c r="F11" s="123"/>
      <c r="G11" s="124"/>
      <c r="H11" s="124"/>
      <c r="I11" s="125"/>
      <c r="J11" s="126"/>
    </row>
    <row r="12" spans="1:12" x14ac:dyDescent="0.2">
      <c r="B12" s="121"/>
      <c r="C12" s="122"/>
      <c r="D12" s="123"/>
      <c r="E12" s="123"/>
      <c r="F12" s="123"/>
      <c r="G12" s="124"/>
      <c r="H12" s="124"/>
      <c r="I12" s="125"/>
      <c r="J12" s="126"/>
    </row>
    <row r="13" spans="1:12" x14ac:dyDescent="0.2">
      <c r="B13" s="121"/>
      <c r="C13" s="122"/>
      <c r="D13" s="123"/>
      <c r="E13" s="123"/>
      <c r="F13" s="123"/>
      <c r="G13" s="124"/>
      <c r="H13" s="124"/>
      <c r="I13" s="125"/>
      <c r="J13" s="126"/>
    </row>
    <row r="14" spans="1:12" x14ac:dyDescent="0.2">
      <c r="B14" s="121"/>
      <c r="C14" s="122"/>
      <c r="D14" s="123"/>
      <c r="E14" s="123"/>
      <c r="F14" s="123"/>
      <c r="G14" s="124"/>
      <c r="H14" s="124"/>
      <c r="I14" s="125"/>
      <c r="J14" s="126"/>
    </row>
    <row r="15" spans="1:12" x14ac:dyDescent="0.2">
      <c r="A15" s="14"/>
      <c r="B15" s="121"/>
      <c r="C15" s="122"/>
      <c r="D15" s="123"/>
      <c r="E15" s="123"/>
      <c r="F15" s="123"/>
      <c r="G15" s="124"/>
      <c r="H15" s="124"/>
      <c r="I15" s="125"/>
      <c r="J15" s="126"/>
    </row>
    <row r="16" spans="1:12" x14ac:dyDescent="0.2">
      <c r="A16" s="14"/>
      <c r="B16" s="121"/>
      <c r="C16" s="122"/>
      <c r="D16" s="123"/>
      <c r="E16" s="123"/>
      <c r="F16" s="123"/>
      <c r="G16" s="124"/>
      <c r="H16" s="124"/>
      <c r="I16" s="125"/>
      <c r="J16" s="126"/>
    </row>
    <row r="17" spans="1:12" x14ac:dyDescent="0.2">
      <c r="A17" s="14"/>
      <c r="B17" s="137"/>
      <c r="C17" s="123"/>
      <c r="D17" s="123"/>
      <c r="E17" s="123"/>
      <c r="F17" s="123"/>
      <c r="G17" s="124"/>
      <c r="H17" s="124"/>
      <c r="I17" s="125"/>
      <c r="J17" s="126"/>
    </row>
    <row r="18" spans="1:12" ht="13.5" thickBot="1" x14ac:dyDescent="0.25">
      <c r="A18" s="14"/>
      <c r="B18" s="127"/>
      <c r="C18" s="128"/>
      <c r="D18" s="128"/>
      <c r="E18" s="128"/>
      <c r="F18" s="128"/>
      <c r="G18" s="129"/>
      <c r="H18" s="129"/>
      <c r="I18" s="130"/>
      <c r="J18" s="131"/>
    </row>
    <row r="19" spans="1:12" s="16" customFormat="1" ht="13.5" thickBot="1" x14ac:dyDescent="0.25">
      <c r="A19" s="15"/>
      <c r="B19" s="132"/>
      <c r="C19" s="133"/>
      <c r="D19" s="134"/>
      <c r="E19" s="134"/>
      <c r="F19" s="134"/>
      <c r="G19" s="135"/>
      <c r="H19" s="135"/>
      <c r="I19" s="136"/>
      <c r="J19" s="136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43" t="s">
        <v>40</v>
      </c>
      <c r="E20" s="143"/>
      <c r="F20" s="143"/>
      <c r="G20" s="144"/>
      <c r="H20" s="145">
        <v>0.51</v>
      </c>
      <c r="I20" s="146"/>
      <c r="J20" s="147"/>
    </row>
    <row r="21" spans="1:12" ht="35.25" customHeight="1" thickBot="1" x14ac:dyDescent="0.25">
      <c r="A21" s="18"/>
      <c r="B21" s="52" t="s">
        <v>12</v>
      </c>
      <c r="C21" s="53">
        <v>15</v>
      </c>
      <c r="D21" s="63">
        <v>1</v>
      </c>
      <c r="E21" s="63">
        <v>2</v>
      </c>
      <c r="F21" s="63">
        <v>3</v>
      </c>
      <c r="G21" s="64">
        <v>4</v>
      </c>
      <c r="H21" s="65">
        <v>5</v>
      </c>
      <c r="I21" s="65">
        <v>6</v>
      </c>
      <c r="J21" s="66">
        <v>7</v>
      </c>
      <c r="K21" s="47">
        <f>SUM(D24:J24)/2</f>
        <v>5.5</v>
      </c>
    </row>
    <row r="22" spans="1:12" ht="35.25" customHeight="1" x14ac:dyDescent="0.2">
      <c r="A22" s="18"/>
      <c r="B22" s="138" t="s">
        <v>35</v>
      </c>
      <c r="C22" s="138"/>
      <c r="D22" s="37"/>
      <c r="E22" s="37"/>
      <c r="F22" s="37"/>
      <c r="G22" s="38"/>
      <c r="H22" s="34"/>
      <c r="I22" s="34" t="s">
        <v>84</v>
      </c>
      <c r="J22" s="34"/>
    </row>
    <row r="23" spans="1:12" ht="35.25" customHeight="1" thickBot="1" x14ac:dyDescent="0.25">
      <c r="A23" s="18"/>
      <c r="B23" s="138" t="s">
        <v>36</v>
      </c>
      <c r="C23" s="138"/>
      <c r="D23" s="37"/>
      <c r="E23" s="37"/>
      <c r="F23" s="37"/>
      <c r="G23" s="38"/>
      <c r="H23" s="34" t="s">
        <v>84</v>
      </c>
      <c r="I23" s="34"/>
      <c r="J23" s="34"/>
    </row>
    <row r="24" spans="1:12" ht="35.25" hidden="1" customHeight="1" thickBot="1" x14ac:dyDescent="0.25">
      <c r="A24" s="18"/>
      <c r="B24" s="139"/>
      <c r="C24" s="139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5</v>
      </c>
      <c r="I24" s="42">
        <f t="shared" si="0"/>
        <v>6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20</v>
      </c>
      <c r="D25" s="63">
        <v>1</v>
      </c>
      <c r="E25" s="63">
        <v>2</v>
      </c>
      <c r="F25" s="63">
        <v>3</v>
      </c>
      <c r="G25" s="64">
        <v>4</v>
      </c>
      <c r="H25" s="65">
        <v>5</v>
      </c>
      <c r="I25" s="65">
        <v>6</v>
      </c>
      <c r="J25" s="66">
        <v>7</v>
      </c>
      <c r="K25" s="47">
        <f>SUM(D28:J28)/2</f>
        <v>5.5</v>
      </c>
    </row>
    <row r="26" spans="1:12" ht="35.25" customHeight="1" x14ac:dyDescent="0.2">
      <c r="A26" s="18"/>
      <c r="B26" s="138" t="s">
        <v>37</v>
      </c>
      <c r="C26" s="138"/>
      <c r="D26" s="37"/>
      <c r="E26" s="37"/>
      <c r="F26" s="37"/>
      <c r="G26" s="38"/>
      <c r="H26" s="34" t="s">
        <v>84</v>
      </c>
      <c r="I26" s="34"/>
      <c r="J26" s="34"/>
    </row>
    <row r="27" spans="1:12" ht="35.25" customHeight="1" thickBot="1" x14ac:dyDescent="0.25">
      <c r="A27" s="18"/>
      <c r="B27" s="138" t="s">
        <v>38</v>
      </c>
      <c r="C27" s="138"/>
      <c r="D27" s="37"/>
      <c r="E27" s="37"/>
      <c r="F27" s="37"/>
      <c r="G27" s="38"/>
      <c r="H27" s="34"/>
      <c r="I27" s="34" t="s">
        <v>84</v>
      </c>
      <c r="J27" s="34"/>
    </row>
    <row r="28" spans="1:12" ht="35.25" hidden="1" customHeight="1" x14ac:dyDescent="0.2">
      <c r="A28" s="18"/>
      <c r="B28" s="139"/>
      <c r="C28" s="139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5</v>
      </c>
      <c r="I28" s="42">
        <f t="shared" si="1"/>
        <v>6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16</v>
      </c>
      <c r="D29" s="63">
        <v>1</v>
      </c>
      <c r="E29" s="63">
        <v>2</v>
      </c>
      <c r="F29" s="63">
        <v>3</v>
      </c>
      <c r="G29" s="64">
        <v>4</v>
      </c>
      <c r="H29" s="65">
        <v>5</v>
      </c>
      <c r="I29" s="65">
        <v>6</v>
      </c>
      <c r="J29" s="66">
        <v>7</v>
      </c>
      <c r="K29" s="47">
        <f>SUM(D32:J32)/2</f>
        <v>6</v>
      </c>
    </row>
    <row r="30" spans="1:12" ht="35.25" customHeight="1" x14ac:dyDescent="0.2">
      <c r="A30" s="18"/>
      <c r="B30" s="138" t="s">
        <v>41</v>
      </c>
      <c r="C30" s="138"/>
      <c r="D30" s="37"/>
      <c r="E30" s="37"/>
      <c r="F30" s="37"/>
      <c r="G30" s="38"/>
      <c r="H30" s="34"/>
      <c r="I30" s="34" t="s">
        <v>84</v>
      </c>
      <c r="J30" s="34"/>
    </row>
    <row r="31" spans="1:12" ht="35.25" customHeight="1" thickBot="1" x14ac:dyDescent="0.25">
      <c r="A31" s="18"/>
      <c r="B31" s="138" t="s">
        <v>42</v>
      </c>
      <c r="C31" s="138"/>
      <c r="D31" s="37"/>
      <c r="E31" s="37"/>
      <c r="F31" s="37"/>
      <c r="G31" s="38"/>
      <c r="H31" s="34"/>
      <c r="I31" s="34" t="s">
        <v>84</v>
      </c>
      <c r="J31" s="34" t="s">
        <v>33</v>
      </c>
    </row>
    <row r="32" spans="1:12" ht="35.25" hidden="1" customHeight="1" thickBot="1" x14ac:dyDescent="0.25">
      <c r="A32" s="18"/>
      <c r="B32" s="140"/>
      <c r="C32" s="140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12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41">
        <f>(K21*C21)+(K25*C25)+(K29*C29)</f>
        <v>288.5</v>
      </c>
      <c r="E33" s="142"/>
      <c r="F33" s="142"/>
      <c r="G33" s="142"/>
      <c r="H33" s="156">
        <f>D33/(C33*7)</f>
        <v>0.8081232492997199</v>
      </c>
      <c r="I33" s="157"/>
      <c r="J33" s="157"/>
      <c r="K33" s="158"/>
    </row>
    <row r="34" spans="1:11" s="90" customFormat="1" ht="13.5" thickBot="1" x14ac:dyDescent="0.25">
      <c r="B34" s="159" t="s">
        <v>21</v>
      </c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s="90" customFormat="1" ht="25.5" customHeight="1" x14ac:dyDescent="0.2">
      <c r="B35" s="162" t="s">
        <v>63</v>
      </c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65" t="s">
        <v>61</v>
      </c>
      <c r="D42" s="165"/>
      <c r="E42" s="165"/>
      <c r="F42" s="166"/>
      <c r="G42" s="43"/>
      <c r="H42" s="112" t="s">
        <v>1</v>
      </c>
      <c r="I42" s="113"/>
      <c r="J42" s="113"/>
      <c r="K42" s="16"/>
    </row>
    <row r="43" spans="1:11" s="22" customFormat="1" ht="14.25" x14ac:dyDescent="0.2">
      <c r="B43" s="91" t="s">
        <v>2</v>
      </c>
      <c r="C43" s="111"/>
      <c r="D43" s="111"/>
      <c r="E43" s="111"/>
      <c r="F43" s="167"/>
      <c r="G43" s="43"/>
      <c r="H43" s="114">
        <f>H2</f>
        <v>2020</v>
      </c>
      <c r="I43" s="115"/>
      <c r="J43" s="116"/>
      <c r="K43" s="16"/>
    </row>
    <row r="44" spans="1:11" s="22" customFormat="1" ht="14.25" x14ac:dyDescent="0.2">
      <c r="B44" s="92" t="s">
        <v>3</v>
      </c>
      <c r="C44" s="111" t="str">
        <f>C3</f>
        <v>DENIS POLPETTA</v>
      </c>
      <c r="D44" s="111"/>
      <c r="E44" s="111"/>
      <c r="F44" s="167"/>
      <c r="G44" s="43"/>
      <c r="H44" s="117"/>
      <c r="I44" s="118"/>
      <c r="J44" s="119"/>
      <c r="K44" s="16"/>
    </row>
    <row r="45" spans="1:11" s="22" customFormat="1" ht="14.25" x14ac:dyDescent="0.2">
      <c r="B45" s="93" t="s">
        <v>4</v>
      </c>
      <c r="C45" s="120" t="str">
        <f>C4</f>
        <v>C1</v>
      </c>
      <c r="D45" s="120"/>
      <c r="E45" s="120"/>
      <c r="F45" s="148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9" t="str">
        <f>C5</f>
        <v>Agente Polizia Locale</v>
      </c>
      <c r="D46" s="149"/>
      <c r="E46" s="149"/>
      <c r="F46" s="150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51" t="s">
        <v>40</v>
      </c>
      <c r="E48" s="151"/>
      <c r="F48" s="151"/>
      <c r="G48" s="152"/>
      <c r="H48" s="153">
        <v>0.49</v>
      </c>
      <c r="I48" s="154"/>
      <c r="J48" s="155"/>
    </row>
    <row r="49" spans="1:11" ht="35.25" customHeight="1" thickBot="1" x14ac:dyDescent="0.25">
      <c r="A49" s="18"/>
      <c r="B49" s="57" t="s">
        <v>15</v>
      </c>
      <c r="C49" s="58">
        <v>8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5.666666666666667</v>
      </c>
    </row>
    <row r="50" spans="1:11" ht="35.25" customHeight="1" x14ac:dyDescent="0.2">
      <c r="A50" s="18"/>
      <c r="B50" s="138" t="s">
        <v>75</v>
      </c>
      <c r="C50" s="13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38" t="s">
        <v>46</v>
      </c>
      <c r="C51" s="138"/>
      <c r="D51" s="37"/>
      <c r="E51" s="37"/>
      <c r="F51" s="37"/>
      <c r="G51" s="38"/>
      <c r="H51" s="34"/>
      <c r="I51" s="34" t="s">
        <v>84</v>
      </c>
      <c r="J51" s="34"/>
    </row>
    <row r="52" spans="1:11" ht="35.25" customHeight="1" thickBot="1" x14ac:dyDescent="0.25">
      <c r="A52" s="18"/>
      <c r="B52" s="138" t="s">
        <v>47</v>
      </c>
      <c r="C52" s="138"/>
      <c r="D52" s="37"/>
      <c r="E52" s="37"/>
      <c r="F52" s="37"/>
      <c r="G52" s="38"/>
      <c r="H52" s="34" t="s">
        <v>84</v>
      </c>
      <c r="I52" s="34"/>
      <c r="J52" s="34"/>
    </row>
    <row r="53" spans="1:11" ht="13.5" hidden="1" customHeight="1" thickBot="1" x14ac:dyDescent="0.25">
      <c r="A53" s="18"/>
      <c r="B53" s="140"/>
      <c r="C53" s="140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5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</v>
      </c>
    </row>
    <row r="55" spans="1:11" ht="35.25" customHeight="1" x14ac:dyDescent="0.2">
      <c r="A55" s="18"/>
      <c r="B55" s="172" t="s">
        <v>45</v>
      </c>
      <c r="C55" s="172"/>
      <c r="D55" s="41"/>
      <c r="E55" s="41"/>
      <c r="F55" s="41"/>
      <c r="G55" s="60"/>
      <c r="H55" s="35"/>
      <c r="I55" s="35" t="s">
        <v>84</v>
      </c>
      <c r="J55" s="35"/>
    </row>
    <row r="56" spans="1:11" ht="35.25" customHeight="1" x14ac:dyDescent="0.2">
      <c r="A56" s="18"/>
      <c r="B56" s="138" t="s">
        <v>48</v>
      </c>
      <c r="C56" s="13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38" t="s">
        <v>49</v>
      </c>
      <c r="C57" s="138"/>
      <c r="D57" s="37"/>
      <c r="E57" s="37"/>
      <c r="F57" s="37"/>
      <c r="G57" s="38"/>
      <c r="H57" s="34"/>
      <c r="I57" s="34" t="s">
        <v>84</v>
      </c>
      <c r="J57" s="34"/>
    </row>
    <row r="58" spans="1:11" ht="35.25" hidden="1" customHeight="1" x14ac:dyDescent="0.2">
      <c r="A58" s="18"/>
      <c r="B58" s="140"/>
      <c r="C58" s="140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>((IF(H55="X",H54,"0")+(IF(H56="X",H54,"0")+IF(H57="X",H54,"0"))))</f>
        <v>0</v>
      </c>
      <c r="I58" s="46">
        <f>((IF(I55="X",I54,"0")+(IF(I56="X",I54,"0")+IF(I57="X",I54,"0"))))</f>
        <v>18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68" t="str">
        <f>C1</f>
        <v>Area di Polizia Locale</v>
      </c>
      <c r="D60" s="168"/>
      <c r="E60" s="168"/>
      <c r="F60" s="168"/>
      <c r="G60" s="75"/>
      <c r="H60" s="169" t="s">
        <v>1</v>
      </c>
      <c r="I60" s="170"/>
      <c r="J60" s="170"/>
    </row>
    <row r="61" spans="1:11" ht="15" hidden="1" customHeight="1" x14ac:dyDescent="0.2">
      <c r="B61" s="4" t="s">
        <v>2</v>
      </c>
      <c r="C61" s="168" t="str">
        <f>C2</f>
        <v>Servizio di polizia</v>
      </c>
      <c r="D61" s="168"/>
      <c r="E61" s="168"/>
      <c r="F61" s="168"/>
      <c r="G61" s="76"/>
      <c r="H61" s="114">
        <f>H2</f>
        <v>2020</v>
      </c>
      <c r="I61" s="115"/>
      <c r="J61" s="116"/>
    </row>
    <row r="62" spans="1:11" ht="15" hidden="1" customHeight="1" x14ac:dyDescent="0.2">
      <c r="B62" s="1" t="s">
        <v>3</v>
      </c>
      <c r="C62" s="168" t="str">
        <f>C3</f>
        <v>DENIS POLPETTA</v>
      </c>
      <c r="D62" s="168"/>
      <c r="E62" s="168"/>
      <c r="F62" s="168"/>
      <c r="G62" s="77"/>
      <c r="H62" s="117"/>
      <c r="I62" s="118"/>
      <c r="J62" s="119"/>
    </row>
    <row r="63" spans="1:11" ht="15" hidden="1" customHeight="1" x14ac:dyDescent="0.2">
      <c r="B63" s="4" t="s">
        <v>4</v>
      </c>
      <c r="C63" s="171" t="str">
        <f>C4</f>
        <v>C1</v>
      </c>
      <c r="D63" s="171"/>
      <c r="E63" s="171"/>
      <c r="F63" s="171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73" t="s">
        <v>6</v>
      </c>
      <c r="D64" s="173"/>
      <c r="E64" s="173"/>
      <c r="F64" s="173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10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5.5</v>
      </c>
    </row>
    <row r="67" spans="1:12" ht="35.25" customHeight="1" x14ac:dyDescent="0.2">
      <c r="A67" s="18"/>
      <c r="B67" s="172" t="s">
        <v>64</v>
      </c>
      <c r="C67" s="172"/>
      <c r="D67" s="41"/>
      <c r="E67" s="41"/>
      <c r="F67" s="41"/>
      <c r="G67" s="60"/>
      <c r="H67" s="35" t="s">
        <v>84</v>
      </c>
      <c r="I67" s="35"/>
      <c r="J67" s="35"/>
    </row>
    <row r="68" spans="1:12" ht="35.25" customHeight="1" thickBot="1" x14ac:dyDescent="0.25">
      <c r="A68" s="18"/>
      <c r="B68" s="138" t="s">
        <v>68</v>
      </c>
      <c r="C68" s="13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40"/>
      <c r="C69" s="140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5</v>
      </c>
      <c r="I69" s="46">
        <f t="shared" si="5"/>
        <v>6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5.333333333333333</v>
      </c>
    </row>
    <row r="71" spans="1:12" ht="35.25" customHeight="1" x14ac:dyDescent="0.2">
      <c r="A71" s="18"/>
      <c r="B71" s="172" t="s">
        <v>51</v>
      </c>
      <c r="C71" s="172"/>
      <c r="D71" s="41"/>
      <c r="E71" s="41"/>
      <c r="F71" s="41"/>
      <c r="G71" s="60"/>
      <c r="H71" s="35" t="s">
        <v>84</v>
      </c>
      <c r="I71" s="35"/>
      <c r="J71" s="35"/>
    </row>
    <row r="72" spans="1:12" ht="35.25" customHeight="1" x14ac:dyDescent="0.2">
      <c r="A72" s="18"/>
      <c r="B72" s="138" t="s">
        <v>52</v>
      </c>
      <c r="C72" s="138"/>
      <c r="D72" s="37"/>
      <c r="E72" s="37"/>
      <c r="F72" s="37"/>
      <c r="G72" s="38"/>
      <c r="H72" s="34" t="s">
        <v>84</v>
      </c>
      <c r="I72" s="34"/>
      <c r="J72" s="34"/>
    </row>
    <row r="73" spans="1:12" ht="35.25" customHeight="1" thickBot="1" x14ac:dyDescent="0.25">
      <c r="A73" s="18"/>
      <c r="B73" s="138" t="s">
        <v>69</v>
      </c>
      <c r="C73" s="13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40"/>
      <c r="C74" s="140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6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72" t="s">
        <v>53</v>
      </c>
      <c r="C76" s="172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38" t="s">
        <v>54</v>
      </c>
      <c r="C77" s="13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40"/>
      <c r="C78" s="140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12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5.666666666666667</v>
      </c>
    </row>
    <row r="80" spans="1:12" ht="35.25" customHeight="1" x14ac:dyDescent="0.2">
      <c r="A80" s="18"/>
      <c r="B80" s="172" t="s">
        <v>55</v>
      </c>
      <c r="C80" s="172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38" t="s">
        <v>56</v>
      </c>
      <c r="C81" s="138"/>
      <c r="D81" s="37"/>
      <c r="E81" s="37"/>
      <c r="F81" s="37"/>
      <c r="G81" s="38"/>
      <c r="H81" s="34"/>
      <c r="I81" s="34" t="s">
        <v>84</v>
      </c>
      <c r="J81" s="34"/>
    </row>
    <row r="82" spans="1:11" ht="35.25" customHeight="1" thickBot="1" x14ac:dyDescent="0.25">
      <c r="A82" s="18"/>
      <c r="B82" s="138" t="s">
        <v>76</v>
      </c>
      <c r="C82" s="138"/>
      <c r="D82" s="37"/>
      <c r="E82" s="37"/>
      <c r="F82" s="37"/>
      <c r="G82" s="38"/>
      <c r="H82" s="34" t="s">
        <v>84</v>
      </c>
      <c r="I82" s="34"/>
      <c r="J82" s="34"/>
    </row>
    <row r="83" spans="1:11" ht="35.25" hidden="1" customHeight="1" thickBot="1" x14ac:dyDescent="0.25">
      <c r="A83" s="18"/>
      <c r="B83" s="140"/>
      <c r="C83" s="140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5</v>
      </c>
      <c r="I83" s="46">
        <f t="shared" si="8"/>
        <v>12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77">
        <f>K49*C49+K54*C54+K66*C66+K70*C70+K79*C79</f>
        <v>274.33333333333337</v>
      </c>
      <c r="E84" s="178"/>
      <c r="F84" s="178"/>
      <c r="G84" s="178"/>
      <c r="H84" s="179">
        <f>D84/(C84*7)</f>
        <v>0.79980563654033054</v>
      </c>
      <c r="I84" s="180"/>
      <c r="J84" s="180"/>
      <c r="K84" s="181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82">
        <f>H33</f>
        <v>0.8081232492997199</v>
      </c>
      <c r="D87" s="183"/>
      <c r="E87" s="184" t="s">
        <v>59</v>
      </c>
      <c r="F87" s="184"/>
      <c r="G87" s="185"/>
      <c r="H87" s="188">
        <f>(C87*H20)+(C88*H48)</f>
        <v>0.80404761904761912</v>
      </c>
      <c r="I87" s="189"/>
      <c r="J87" s="189"/>
      <c r="K87" s="190"/>
    </row>
    <row r="88" spans="1:11" s="22" customFormat="1" ht="36.75" customHeight="1" thickBot="1" x14ac:dyDescent="0.25">
      <c r="B88" s="74" t="s">
        <v>60</v>
      </c>
      <c r="C88" s="179">
        <f>H84</f>
        <v>0.79980563654033054</v>
      </c>
      <c r="D88" s="181"/>
      <c r="E88" s="186"/>
      <c r="F88" s="186"/>
      <c r="G88" s="187"/>
      <c r="H88" s="191"/>
      <c r="I88" s="192"/>
      <c r="J88" s="192"/>
      <c r="K88" s="193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159" t="s">
        <v>21</v>
      </c>
      <c r="C90" s="160"/>
      <c r="D90" s="160"/>
      <c r="E90" s="160"/>
      <c r="F90" s="160"/>
      <c r="G90" s="160"/>
      <c r="H90" s="160"/>
      <c r="I90" s="160"/>
      <c r="J90" s="160"/>
      <c r="K90" s="161"/>
    </row>
    <row r="91" spans="1:11" ht="37.5" customHeight="1" x14ac:dyDescent="0.2">
      <c r="A91" t="s">
        <v>22</v>
      </c>
      <c r="B91" s="162" t="s">
        <v>62</v>
      </c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74" t="s">
        <v>30</v>
      </c>
      <c r="C100" s="175"/>
      <c r="D100" s="175"/>
      <c r="E100" s="175"/>
      <c r="F100" s="175"/>
      <c r="G100" s="175"/>
      <c r="H100" s="175"/>
      <c r="I100" s="175"/>
      <c r="J100" s="175"/>
      <c r="K100" s="176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20" zoomScaleNormal="120" zoomScaleSheetLayoutView="91" zoomScalePageLayoutView="146" workbookViewId="0">
      <selection activeCell="I8" sqref="I8:J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11" t="s">
        <v>93</v>
      </c>
      <c r="D1" s="111"/>
      <c r="E1" s="111"/>
      <c r="F1" s="111"/>
      <c r="G1" s="2"/>
      <c r="H1" s="112" t="s">
        <v>1</v>
      </c>
      <c r="I1" s="113"/>
      <c r="J1" s="113"/>
    </row>
    <row r="2" spans="1:12" ht="15" customHeight="1" x14ac:dyDescent="0.2">
      <c r="B2" s="4" t="s">
        <v>2</v>
      </c>
      <c r="C2" s="111" t="s">
        <v>94</v>
      </c>
      <c r="D2" s="111"/>
      <c r="E2" s="111"/>
      <c r="F2" s="111"/>
      <c r="G2" s="5"/>
      <c r="H2" s="114">
        <v>2020</v>
      </c>
      <c r="I2" s="115"/>
      <c r="J2" s="116"/>
    </row>
    <row r="3" spans="1:12" ht="15" x14ac:dyDescent="0.2">
      <c r="B3" s="6" t="s">
        <v>3</v>
      </c>
      <c r="C3" s="111" t="s">
        <v>95</v>
      </c>
      <c r="D3" s="111"/>
      <c r="E3" s="111"/>
      <c r="F3" s="111"/>
      <c r="G3" s="7"/>
      <c r="H3" s="117"/>
      <c r="I3" s="118"/>
      <c r="J3" s="119"/>
    </row>
    <row r="4" spans="1:12" ht="15" x14ac:dyDescent="0.2">
      <c r="B4" s="8" t="s">
        <v>4</v>
      </c>
      <c r="C4" s="120" t="s">
        <v>110</v>
      </c>
      <c r="D4" s="120"/>
      <c r="E4" s="120"/>
      <c r="F4" s="120"/>
      <c r="G4" s="9"/>
      <c r="H4" s="9"/>
      <c r="I4" s="9"/>
      <c r="J4" s="10"/>
    </row>
    <row r="5" spans="1:12" ht="15.75" thickBot="1" x14ac:dyDescent="0.25">
      <c r="B5" s="11" t="s">
        <v>5</v>
      </c>
      <c r="C5" s="99" t="s">
        <v>96</v>
      </c>
      <c r="D5" s="99"/>
      <c r="E5" s="99"/>
      <c r="F5" s="99"/>
      <c r="G5" s="12"/>
      <c r="H5" s="12"/>
      <c r="I5" s="12"/>
      <c r="J5" s="12"/>
    </row>
    <row r="6" spans="1:12" ht="20.25" customHeight="1" x14ac:dyDescent="0.2">
      <c r="B6" s="100" t="s">
        <v>7</v>
      </c>
      <c r="C6" s="101"/>
      <c r="D6" s="101"/>
      <c r="E6" s="101"/>
      <c r="F6" s="101"/>
      <c r="G6" s="102" t="s">
        <v>8</v>
      </c>
      <c r="H6" s="103"/>
      <c r="I6" s="102" t="s">
        <v>9</v>
      </c>
      <c r="J6" s="104"/>
    </row>
    <row r="7" spans="1:12" s="13" customFormat="1" ht="12.75" customHeight="1" x14ac:dyDescent="0.2">
      <c r="B7" s="105" t="s">
        <v>10</v>
      </c>
      <c r="C7" s="106"/>
      <c r="D7" s="107" t="s">
        <v>11</v>
      </c>
      <c r="E7" s="106"/>
      <c r="F7" s="106"/>
      <c r="G7" s="108"/>
      <c r="H7" s="108"/>
      <c r="I7" s="109"/>
      <c r="J7" s="110"/>
      <c r="L7" s="3"/>
    </row>
    <row r="8" spans="1:12" ht="30" customHeight="1" x14ac:dyDescent="0.2">
      <c r="B8" s="121" t="s">
        <v>107</v>
      </c>
      <c r="C8" s="122"/>
      <c r="D8" s="123"/>
      <c r="E8" s="123"/>
      <c r="F8" s="123"/>
      <c r="G8" s="124">
        <v>1</v>
      </c>
      <c r="H8" s="124"/>
      <c r="I8" s="125">
        <v>0.8</v>
      </c>
      <c r="J8" s="126"/>
    </row>
    <row r="9" spans="1:12" x14ac:dyDescent="0.2">
      <c r="B9" s="121"/>
      <c r="C9" s="122"/>
      <c r="D9" s="123"/>
      <c r="E9" s="123"/>
      <c r="F9" s="123"/>
      <c r="G9" s="124"/>
      <c r="H9" s="124"/>
      <c r="I9" s="125"/>
      <c r="J9" s="126"/>
    </row>
    <row r="10" spans="1:12" x14ac:dyDescent="0.2">
      <c r="B10" s="121"/>
      <c r="C10" s="122"/>
      <c r="D10" s="123"/>
      <c r="E10" s="123"/>
      <c r="F10" s="123"/>
      <c r="G10" s="124"/>
      <c r="H10" s="124"/>
      <c r="I10" s="125"/>
      <c r="J10" s="126"/>
    </row>
    <row r="11" spans="1:12" x14ac:dyDescent="0.2">
      <c r="B11" s="121"/>
      <c r="C11" s="122"/>
      <c r="D11" s="123"/>
      <c r="E11" s="123"/>
      <c r="F11" s="123"/>
      <c r="G11" s="124"/>
      <c r="H11" s="124"/>
      <c r="I11" s="125"/>
      <c r="J11" s="126"/>
    </row>
    <row r="12" spans="1:12" x14ac:dyDescent="0.2">
      <c r="B12" s="121"/>
      <c r="C12" s="122"/>
      <c r="D12" s="123"/>
      <c r="E12" s="123"/>
      <c r="F12" s="123"/>
      <c r="G12" s="124"/>
      <c r="H12" s="124"/>
      <c r="I12" s="125"/>
      <c r="J12" s="126"/>
    </row>
    <row r="13" spans="1:12" x14ac:dyDescent="0.2">
      <c r="B13" s="121"/>
      <c r="C13" s="122"/>
      <c r="D13" s="123"/>
      <c r="E13" s="123"/>
      <c r="F13" s="123"/>
      <c r="G13" s="124"/>
      <c r="H13" s="124"/>
      <c r="I13" s="125"/>
      <c r="J13" s="126"/>
    </row>
    <row r="14" spans="1:12" x14ac:dyDescent="0.2">
      <c r="B14" s="121"/>
      <c r="C14" s="122"/>
      <c r="D14" s="123"/>
      <c r="E14" s="123"/>
      <c r="F14" s="123"/>
      <c r="G14" s="124"/>
      <c r="H14" s="124"/>
      <c r="I14" s="125"/>
      <c r="J14" s="126"/>
    </row>
    <row r="15" spans="1:12" x14ac:dyDescent="0.2">
      <c r="A15" s="14"/>
      <c r="B15" s="121"/>
      <c r="C15" s="122"/>
      <c r="D15" s="123"/>
      <c r="E15" s="123"/>
      <c r="F15" s="123"/>
      <c r="G15" s="124"/>
      <c r="H15" s="124"/>
      <c r="I15" s="125"/>
      <c r="J15" s="126"/>
    </row>
    <row r="16" spans="1:12" x14ac:dyDescent="0.2">
      <c r="A16" s="14"/>
      <c r="B16" s="121"/>
      <c r="C16" s="122"/>
      <c r="D16" s="123"/>
      <c r="E16" s="123"/>
      <c r="F16" s="123"/>
      <c r="G16" s="124"/>
      <c r="H16" s="124"/>
      <c r="I16" s="125"/>
      <c r="J16" s="126"/>
    </row>
    <row r="17" spans="1:12" x14ac:dyDescent="0.2">
      <c r="A17" s="14"/>
      <c r="B17" s="137"/>
      <c r="C17" s="123"/>
      <c r="D17" s="123"/>
      <c r="E17" s="123"/>
      <c r="F17" s="123"/>
      <c r="G17" s="124"/>
      <c r="H17" s="124"/>
      <c r="I17" s="125"/>
      <c r="J17" s="126"/>
    </row>
    <row r="18" spans="1:12" ht="13.5" thickBot="1" x14ac:dyDescent="0.25">
      <c r="A18" s="14"/>
      <c r="B18" s="127"/>
      <c r="C18" s="128"/>
      <c r="D18" s="128"/>
      <c r="E18" s="128"/>
      <c r="F18" s="128"/>
      <c r="G18" s="129"/>
      <c r="H18" s="129"/>
      <c r="I18" s="130"/>
      <c r="J18" s="131"/>
    </row>
    <row r="19" spans="1:12" s="16" customFormat="1" ht="13.5" thickBot="1" x14ac:dyDescent="0.25">
      <c r="A19" s="15"/>
      <c r="B19" s="132"/>
      <c r="C19" s="133"/>
      <c r="D19" s="134"/>
      <c r="E19" s="134"/>
      <c r="F19" s="134"/>
      <c r="G19" s="135"/>
      <c r="H19" s="135"/>
      <c r="I19" s="136"/>
      <c r="J19" s="136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43" t="s">
        <v>40</v>
      </c>
      <c r="E20" s="143"/>
      <c r="F20" s="143"/>
      <c r="G20" s="144"/>
      <c r="H20" s="145">
        <v>0.51</v>
      </c>
      <c r="I20" s="146"/>
      <c r="J20" s="147"/>
    </row>
    <row r="21" spans="1:12" ht="35.25" customHeight="1" thickBot="1" x14ac:dyDescent="0.25">
      <c r="A21" s="18"/>
      <c r="B21" s="52" t="s">
        <v>12</v>
      </c>
      <c r="C21" s="53">
        <v>15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6.5</v>
      </c>
    </row>
    <row r="22" spans="1:12" ht="35.25" customHeight="1" x14ac:dyDescent="0.2">
      <c r="A22" s="18"/>
      <c r="B22" s="138" t="s">
        <v>35</v>
      </c>
      <c r="C22" s="13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38" t="s">
        <v>36</v>
      </c>
      <c r="C23" s="138"/>
      <c r="D23" s="37"/>
      <c r="E23" s="37"/>
      <c r="F23" s="37"/>
      <c r="G23" s="38"/>
      <c r="H23" s="34"/>
      <c r="I23" s="34" t="s">
        <v>84</v>
      </c>
      <c r="J23" s="34"/>
    </row>
    <row r="24" spans="1:12" ht="35.25" hidden="1" customHeight="1" thickBot="1" x14ac:dyDescent="0.25">
      <c r="A24" s="18"/>
      <c r="B24" s="139"/>
      <c r="C24" s="139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6</v>
      </c>
      <c r="J24" s="42">
        <f t="shared" si="0"/>
        <v>7</v>
      </c>
    </row>
    <row r="25" spans="1:12" ht="35.25" customHeight="1" thickBot="1" x14ac:dyDescent="0.25">
      <c r="A25" s="18"/>
      <c r="B25" s="50" t="s">
        <v>13</v>
      </c>
      <c r="C25" s="51">
        <v>16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38" t="s">
        <v>37</v>
      </c>
      <c r="C26" s="138"/>
      <c r="D26" s="37"/>
      <c r="E26" s="37"/>
      <c r="F26" s="37"/>
      <c r="G26" s="38"/>
      <c r="H26" s="34"/>
      <c r="I26" s="34" t="s">
        <v>84</v>
      </c>
      <c r="J26" s="34"/>
    </row>
    <row r="27" spans="1:12" ht="35.25" customHeight="1" thickBot="1" x14ac:dyDescent="0.25">
      <c r="A27" s="18"/>
      <c r="B27" s="138" t="s">
        <v>38</v>
      </c>
      <c r="C27" s="138"/>
      <c r="D27" s="37"/>
      <c r="E27" s="37"/>
      <c r="F27" s="37"/>
      <c r="G27" s="38"/>
      <c r="H27" s="34"/>
      <c r="I27" s="34"/>
      <c r="J27" s="34" t="s">
        <v>84</v>
      </c>
    </row>
    <row r="28" spans="1:12" ht="35.25" hidden="1" customHeight="1" x14ac:dyDescent="0.2">
      <c r="A28" s="18"/>
      <c r="B28" s="139"/>
      <c r="C28" s="139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6</v>
      </c>
    </row>
    <row r="30" spans="1:12" ht="35.25" customHeight="1" x14ac:dyDescent="0.2">
      <c r="A30" s="18"/>
      <c r="B30" s="138" t="s">
        <v>41</v>
      </c>
      <c r="C30" s="138"/>
      <c r="D30" s="37"/>
      <c r="E30" s="37"/>
      <c r="F30" s="37"/>
      <c r="G30" s="38"/>
      <c r="H30" s="34"/>
      <c r="I30" s="34" t="s">
        <v>84</v>
      </c>
      <c r="J30" s="34"/>
    </row>
    <row r="31" spans="1:12" ht="35.25" customHeight="1" thickBot="1" x14ac:dyDescent="0.25">
      <c r="A31" s="18"/>
      <c r="B31" s="138" t="s">
        <v>42</v>
      </c>
      <c r="C31" s="138"/>
      <c r="D31" s="37"/>
      <c r="E31" s="37"/>
      <c r="F31" s="37"/>
      <c r="G31" s="38"/>
      <c r="H31" s="34"/>
      <c r="I31" s="34" t="s">
        <v>84</v>
      </c>
      <c r="J31" s="34"/>
    </row>
    <row r="32" spans="1:12" ht="35.25" hidden="1" customHeight="1" thickBot="1" x14ac:dyDescent="0.25">
      <c r="A32" s="18"/>
      <c r="B32" s="140"/>
      <c r="C32" s="140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12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41">
        <f>(K21*C21)+(K25*C25)+(K29*C29)</f>
        <v>321.5</v>
      </c>
      <c r="E33" s="142"/>
      <c r="F33" s="142"/>
      <c r="G33" s="142"/>
      <c r="H33" s="156">
        <f>D33/(C33*7)</f>
        <v>0.90056022408963587</v>
      </c>
      <c r="I33" s="157"/>
      <c r="J33" s="157"/>
      <c r="K33" s="158"/>
    </row>
    <row r="34" spans="1:11" s="90" customFormat="1" ht="13.5" thickBot="1" x14ac:dyDescent="0.25">
      <c r="B34" s="159" t="s">
        <v>21</v>
      </c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s="90" customFormat="1" ht="25.5" customHeight="1" x14ac:dyDescent="0.2">
      <c r="B35" s="162" t="s">
        <v>63</v>
      </c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65" t="s">
        <v>61</v>
      </c>
      <c r="D42" s="165"/>
      <c r="E42" s="165"/>
      <c r="F42" s="166"/>
      <c r="G42" s="43"/>
      <c r="H42" s="112" t="s">
        <v>1</v>
      </c>
      <c r="I42" s="113"/>
      <c r="J42" s="113"/>
      <c r="K42" s="16"/>
    </row>
    <row r="43" spans="1:11" s="22" customFormat="1" ht="14.25" x14ac:dyDescent="0.2">
      <c r="B43" s="91" t="s">
        <v>2</v>
      </c>
      <c r="C43" s="111"/>
      <c r="D43" s="111"/>
      <c r="E43" s="111"/>
      <c r="F43" s="167"/>
      <c r="G43" s="43"/>
      <c r="H43" s="114">
        <f>H2</f>
        <v>2020</v>
      </c>
      <c r="I43" s="115"/>
      <c r="J43" s="116"/>
      <c r="K43" s="16"/>
    </row>
    <row r="44" spans="1:11" s="22" customFormat="1" ht="14.25" x14ac:dyDescent="0.2">
      <c r="B44" s="92" t="s">
        <v>3</v>
      </c>
      <c r="C44" s="111" t="str">
        <f>C3</f>
        <v>MARIARITA MICHELETTI</v>
      </c>
      <c r="D44" s="111"/>
      <c r="E44" s="111"/>
      <c r="F44" s="167"/>
      <c r="G44" s="43"/>
      <c r="H44" s="117"/>
      <c r="I44" s="118"/>
      <c r="J44" s="119"/>
      <c r="K44" s="16"/>
    </row>
    <row r="45" spans="1:11" s="22" customFormat="1" ht="14.25" x14ac:dyDescent="0.2">
      <c r="B45" s="93" t="s">
        <v>4</v>
      </c>
      <c r="C45" s="120" t="str">
        <f>C4</f>
        <v>A6</v>
      </c>
      <c r="D45" s="120"/>
      <c r="E45" s="120"/>
      <c r="F45" s="148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9" t="str">
        <f>C5</f>
        <v>Collaboratore</v>
      </c>
      <c r="D46" s="149"/>
      <c r="E46" s="149"/>
      <c r="F46" s="150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51" t="s">
        <v>40</v>
      </c>
      <c r="E48" s="151"/>
      <c r="F48" s="151"/>
      <c r="G48" s="152"/>
      <c r="H48" s="153">
        <v>0.49</v>
      </c>
      <c r="I48" s="154"/>
      <c r="J48" s="155"/>
    </row>
    <row r="49" spans="1:11" ht="35.25" customHeight="1" thickBot="1" x14ac:dyDescent="0.25">
      <c r="A49" s="18"/>
      <c r="B49" s="57" t="s">
        <v>15</v>
      </c>
      <c r="C49" s="58">
        <v>12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6.666666666666667</v>
      </c>
    </row>
    <row r="50" spans="1:11" ht="35.25" customHeight="1" x14ac:dyDescent="0.2">
      <c r="A50" s="18"/>
      <c r="B50" s="138" t="s">
        <v>73</v>
      </c>
      <c r="C50" s="13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38" t="s">
        <v>46</v>
      </c>
      <c r="C51" s="138"/>
      <c r="D51" s="37"/>
      <c r="E51" s="37"/>
      <c r="F51" s="37"/>
      <c r="G51" s="38"/>
      <c r="H51" s="34"/>
      <c r="I51" s="34"/>
      <c r="J51" s="34" t="s">
        <v>84</v>
      </c>
    </row>
    <row r="52" spans="1:11" ht="35.25" customHeight="1" thickBot="1" x14ac:dyDescent="0.25">
      <c r="A52" s="18"/>
      <c r="B52" s="138" t="s">
        <v>47</v>
      </c>
      <c r="C52" s="13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40"/>
      <c r="C53" s="140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6</v>
      </c>
      <c r="J53" s="46">
        <f t="shared" si="3"/>
        <v>14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</v>
      </c>
    </row>
    <row r="55" spans="1:11" ht="35.25" customHeight="1" x14ac:dyDescent="0.2">
      <c r="A55" s="18"/>
      <c r="B55" s="172" t="s">
        <v>45</v>
      </c>
      <c r="C55" s="172"/>
      <c r="D55" s="41"/>
      <c r="E55" s="41"/>
      <c r="F55" s="41"/>
      <c r="G55" s="60"/>
      <c r="H55" s="35"/>
      <c r="I55" s="35" t="s">
        <v>84</v>
      </c>
      <c r="J55" s="35"/>
    </row>
    <row r="56" spans="1:11" ht="35.25" customHeight="1" x14ac:dyDescent="0.2">
      <c r="A56" s="18"/>
      <c r="B56" s="138" t="s">
        <v>48</v>
      </c>
      <c r="C56" s="13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38" t="s">
        <v>49</v>
      </c>
      <c r="C57" s="138"/>
      <c r="D57" s="37"/>
      <c r="E57" s="37"/>
      <c r="F57" s="37"/>
      <c r="G57" s="38"/>
      <c r="H57" s="34"/>
      <c r="I57" s="34" t="s">
        <v>84</v>
      </c>
      <c r="J57" s="34"/>
    </row>
    <row r="58" spans="1:11" ht="35.25" hidden="1" customHeight="1" x14ac:dyDescent="0.2">
      <c r="A58" s="18"/>
      <c r="B58" s="140"/>
      <c r="C58" s="140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18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68" t="str">
        <f>C1</f>
        <v>Area scolastica</v>
      </c>
      <c r="D60" s="168"/>
      <c r="E60" s="168"/>
      <c r="F60" s="168"/>
      <c r="G60" s="75"/>
      <c r="H60" s="169" t="s">
        <v>1</v>
      </c>
      <c r="I60" s="170"/>
      <c r="J60" s="170"/>
    </row>
    <row r="61" spans="1:11" ht="15" hidden="1" customHeight="1" x14ac:dyDescent="0.2">
      <c r="B61" s="4" t="s">
        <v>2</v>
      </c>
      <c r="C61" s="168" t="str">
        <f>C2</f>
        <v>Servizio di cucina</v>
      </c>
      <c r="D61" s="168"/>
      <c r="E61" s="168"/>
      <c r="F61" s="168"/>
      <c r="G61" s="76"/>
      <c r="H61" s="114">
        <f>H2</f>
        <v>2020</v>
      </c>
      <c r="I61" s="115"/>
      <c r="J61" s="116"/>
    </row>
    <row r="62" spans="1:11" ht="15" hidden="1" customHeight="1" x14ac:dyDescent="0.2">
      <c r="B62" s="1" t="s">
        <v>3</v>
      </c>
      <c r="C62" s="168" t="str">
        <f>C3</f>
        <v>MARIARITA MICHELETTI</v>
      </c>
      <c r="D62" s="168"/>
      <c r="E62" s="168"/>
      <c r="F62" s="168"/>
      <c r="G62" s="77"/>
      <c r="H62" s="117"/>
      <c r="I62" s="118"/>
      <c r="J62" s="119"/>
    </row>
    <row r="63" spans="1:11" ht="15" hidden="1" customHeight="1" x14ac:dyDescent="0.2">
      <c r="B63" s="4" t="s">
        <v>4</v>
      </c>
      <c r="C63" s="171" t="str">
        <f>C4</f>
        <v>A6</v>
      </c>
      <c r="D63" s="171"/>
      <c r="E63" s="171"/>
      <c r="F63" s="171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73" t="s">
        <v>6</v>
      </c>
      <c r="D64" s="173"/>
      <c r="E64" s="173"/>
      <c r="F64" s="173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9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72" t="s">
        <v>64</v>
      </c>
      <c r="C67" s="172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38" t="s">
        <v>65</v>
      </c>
      <c r="C68" s="13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40"/>
      <c r="C69" s="140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6</v>
      </c>
    </row>
    <row r="71" spans="1:12" ht="35.25" customHeight="1" x14ac:dyDescent="0.2">
      <c r="A71" s="18"/>
      <c r="B71" s="172" t="s">
        <v>51</v>
      </c>
      <c r="C71" s="172"/>
      <c r="D71" s="41"/>
      <c r="E71" s="41"/>
      <c r="F71" s="41"/>
      <c r="G71" s="60"/>
      <c r="H71" s="35"/>
      <c r="I71" s="35" t="s">
        <v>84</v>
      </c>
      <c r="J71" s="35"/>
    </row>
    <row r="72" spans="1:12" ht="35.25" customHeight="1" x14ac:dyDescent="0.2">
      <c r="A72" s="18"/>
      <c r="B72" s="138" t="s">
        <v>52</v>
      </c>
      <c r="C72" s="138"/>
      <c r="D72" s="37"/>
      <c r="E72" s="37"/>
      <c r="F72" s="37"/>
      <c r="G72" s="38"/>
      <c r="H72" s="34"/>
      <c r="I72" s="34" t="s">
        <v>84</v>
      </c>
      <c r="J72" s="34"/>
    </row>
    <row r="73" spans="1:12" ht="35.25" customHeight="1" thickBot="1" x14ac:dyDescent="0.25">
      <c r="A73" s="18"/>
      <c r="B73" s="138" t="s">
        <v>66</v>
      </c>
      <c r="C73" s="13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40"/>
      <c r="C74" s="140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18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72" t="s">
        <v>53</v>
      </c>
      <c r="C76" s="172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38" t="s">
        <v>54</v>
      </c>
      <c r="C77" s="13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40"/>
      <c r="C78" s="140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9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6.666666666666667</v>
      </c>
    </row>
    <row r="80" spans="1:12" ht="35.25" customHeight="1" x14ac:dyDescent="0.2">
      <c r="A80" s="18"/>
      <c r="B80" s="172" t="s">
        <v>55</v>
      </c>
      <c r="C80" s="172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38" t="s">
        <v>56</v>
      </c>
      <c r="C81" s="138"/>
      <c r="D81" s="37"/>
      <c r="E81" s="37"/>
      <c r="F81" s="37"/>
      <c r="G81" s="38"/>
      <c r="H81" s="34"/>
      <c r="I81" s="34"/>
      <c r="J81" s="34" t="s">
        <v>84</v>
      </c>
    </row>
    <row r="82" spans="1:11" ht="35.25" customHeight="1" thickBot="1" x14ac:dyDescent="0.25">
      <c r="A82" s="18"/>
      <c r="B82" s="138" t="s">
        <v>76</v>
      </c>
      <c r="C82" s="138"/>
      <c r="D82" s="37"/>
      <c r="E82" s="37"/>
      <c r="F82" s="37"/>
      <c r="G82" s="38"/>
      <c r="H82" s="34"/>
      <c r="I82" s="34"/>
      <c r="J82" s="34" t="s">
        <v>84</v>
      </c>
    </row>
    <row r="83" spans="1:11" ht="35.25" hidden="1" customHeight="1" thickBot="1" x14ac:dyDescent="0.25">
      <c r="A83" s="18"/>
      <c r="B83" s="140"/>
      <c r="C83" s="140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6</v>
      </c>
      <c r="J83" s="46">
        <f t="shared" si="8"/>
        <v>14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77">
        <f>K49*C49+K54*C54+K66*C66+K70*C70+K79*C79</f>
        <v>308</v>
      </c>
      <c r="E84" s="178"/>
      <c r="F84" s="178"/>
      <c r="G84" s="178"/>
      <c r="H84" s="179">
        <f>D84/(C84*7)</f>
        <v>0.89795918367346939</v>
      </c>
      <c r="I84" s="180"/>
      <c r="J84" s="180"/>
      <c r="K84" s="181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82">
        <f>H33</f>
        <v>0.90056022408963587</v>
      </c>
      <c r="D87" s="183"/>
      <c r="E87" s="184" t="s">
        <v>59</v>
      </c>
      <c r="F87" s="184"/>
      <c r="G87" s="185"/>
      <c r="H87" s="188">
        <f>(C87*H20)+(C88*H48)</f>
        <v>0.89928571428571424</v>
      </c>
      <c r="I87" s="189"/>
      <c r="J87" s="189"/>
      <c r="K87" s="190"/>
    </row>
    <row r="88" spans="1:11" s="22" customFormat="1" ht="36.75" customHeight="1" thickBot="1" x14ac:dyDescent="0.25">
      <c r="B88" s="74" t="s">
        <v>60</v>
      </c>
      <c r="C88" s="179">
        <f>H84</f>
        <v>0.89795918367346939</v>
      </c>
      <c r="D88" s="181"/>
      <c r="E88" s="186"/>
      <c r="F88" s="186"/>
      <c r="G88" s="187"/>
      <c r="H88" s="191"/>
      <c r="I88" s="192"/>
      <c r="J88" s="192"/>
      <c r="K88" s="193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159" t="s">
        <v>21</v>
      </c>
      <c r="C90" s="160"/>
      <c r="D90" s="160"/>
      <c r="E90" s="160"/>
      <c r="F90" s="160"/>
      <c r="G90" s="160"/>
      <c r="H90" s="160"/>
      <c r="I90" s="160"/>
      <c r="J90" s="160"/>
      <c r="K90" s="161"/>
    </row>
    <row r="91" spans="1:11" ht="37.5" customHeight="1" x14ac:dyDescent="0.2">
      <c r="A91" t="s">
        <v>22</v>
      </c>
      <c r="B91" s="162" t="s">
        <v>62</v>
      </c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74" t="s">
        <v>30</v>
      </c>
      <c r="C100" s="175"/>
      <c r="D100" s="175"/>
      <c r="E100" s="175"/>
      <c r="F100" s="175"/>
      <c r="G100" s="175"/>
      <c r="H100" s="175"/>
      <c r="I100" s="175"/>
      <c r="J100" s="175"/>
      <c r="K100" s="176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abSelected="1" topLeftCell="B1" zoomScaleNormal="100" zoomScaleSheetLayoutView="91" zoomScalePageLayoutView="146" workbookViewId="0">
      <selection activeCell="L15" sqref="L15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11" t="s">
        <v>97</v>
      </c>
      <c r="D1" s="111"/>
      <c r="E1" s="111"/>
      <c r="F1" s="111"/>
      <c r="G1" s="2"/>
      <c r="H1" s="112" t="s">
        <v>1</v>
      </c>
      <c r="I1" s="113"/>
      <c r="J1" s="113"/>
    </row>
    <row r="2" spans="1:12" ht="15" customHeight="1" x14ac:dyDescent="0.2">
      <c r="B2" s="4" t="s">
        <v>2</v>
      </c>
      <c r="C2" s="111" t="s">
        <v>98</v>
      </c>
      <c r="D2" s="111"/>
      <c r="E2" s="111"/>
      <c r="F2" s="111"/>
      <c r="G2" s="5"/>
      <c r="H2" s="114">
        <v>2020</v>
      </c>
      <c r="I2" s="115"/>
      <c r="J2" s="116"/>
    </row>
    <row r="3" spans="1:12" ht="15" x14ac:dyDescent="0.2">
      <c r="B3" s="6" t="s">
        <v>3</v>
      </c>
      <c r="C3" s="111" t="s">
        <v>101</v>
      </c>
      <c r="D3" s="111"/>
      <c r="E3" s="111"/>
      <c r="F3" s="111"/>
      <c r="G3" s="7"/>
      <c r="H3" s="117"/>
      <c r="I3" s="118"/>
      <c r="J3" s="119"/>
    </row>
    <row r="4" spans="1:12" ht="15" x14ac:dyDescent="0.2">
      <c r="B4" s="8" t="s">
        <v>4</v>
      </c>
      <c r="C4" s="120" t="s">
        <v>109</v>
      </c>
      <c r="D4" s="120"/>
      <c r="E4" s="120"/>
      <c r="F4" s="120"/>
      <c r="G4" s="9"/>
      <c r="H4" s="9"/>
      <c r="I4" s="9"/>
      <c r="J4" s="10"/>
    </row>
    <row r="5" spans="1:12" ht="15.75" thickBot="1" x14ac:dyDescent="0.25">
      <c r="B5" s="11" t="s">
        <v>5</v>
      </c>
      <c r="C5" s="99" t="s">
        <v>70</v>
      </c>
      <c r="D5" s="99"/>
      <c r="E5" s="99"/>
      <c r="F5" s="99"/>
      <c r="G5" s="12"/>
      <c r="H5" s="12"/>
      <c r="I5" s="12"/>
      <c r="J5" s="12"/>
    </row>
    <row r="6" spans="1:12" ht="20.25" customHeight="1" x14ac:dyDescent="0.2">
      <c r="B6" s="100" t="s">
        <v>7</v>
      </c>
      <c r="C6" s="101"/>
      <c r="D6" s="101"/>
      <c r="E6" s="101"/>
      <c r="F6" s="101"/>
      <c r="G6" s="102" t="s">
        <v>8</v>
      </c>
      <c r="H6" s="103"/>
      <c r="I6" s="102" t="s">
        <v>9</v>
      </c>
      <c r="J6" s="104"/>
    </row>
    <row r="7" spans="1:12" s="13" customFormat="1" ht="12.75" customHeight="1" x14ac:dyDescent="0.2">
      <c r="B7" s="105" t="s">
        <v>10</v>
      </c>
      <c r="C7" s="106"/>
      <c r="D7" s="107" t="s">
        <v>11</v>
      </c>
      <c r="E7" s="106"/>
      <c r="F7" s="106"/>
      <c r="G7" s="108"/>
      <c r="H7" s="108"/>
      <c r="I7" s="109"/>
      <c r="J7" s="110"/>
      <c r="L7" s="3"/>
    </row>
    <row r="8" spans="1:12" x14ac:dyDescent="0.2">
      <c r="B8" s="121" t="s">
        <v>108</v>
      </c>
      <c r="C8" s="122"/>
      <c r="D8" s="123"/>
      <c r="E8" s="123"/>
      <c r="F8" s="123"/>
      <c r="G8" s="124">
        <v>1</v>
      </c>
      <c r="H8" s="124"/>
      <c r="I8" s="125">
        <v>0.8</v>
      </c>
      <c r="J8" s="126"/>
    </row>
    <row r="9" spans="1:12" x14ac:dyDescent="0.2">
      <c r="B9" s="121"/>
      <c r="C9" s="122"/>
      <c r="D9" s="123"/>
      <c r="E9" s="123"/>
      <c r="F9" s="123"/>
      <c r="G9" s="124"/>
      <c r="H9" s="124"/>
      <c r="I9" s="125"/>
      <c r="J9" s="126"/>
    </row>
    <row r="10" spans="1:12" x14ac:dyDescent="0.2">
      <c r="B10" s="121"/>
      <c r="C10" s="122"/>
      <c r="D10" s="123"/>
      <c r="E10" s="123"/>
      <c r="F10" s="123"/>
      <c r="G10" s="124"/>
      <c r="H10" s="124"/>
      <c r="I10" s="125"/>
      <c r="J10" s="126"/>
    </row>
    <row r="11" spans="1:12" x14ac:dyDescent="0.2">
      <c r="B11" s="121"/>
      <c r="C11" s="122"/>
      <c r="D11" s="123"/>
      <c r="E11" s="123"/>
      <c r="F11" s="123"/>
      <c r="G11" s="124"/>
      <c r="H11" s="124"/>
      <c r="I11" s="125"/>
      <c r="J11" s="126"/>
    </row>
    <row r="12" spans="1:12" x14ac:dyDescent="0.2">
      <c r="B12" s="121"/>
      <c r="C12" s="122"/>
      <c r="D12" s="123"/>
      <c r="E12" s="123"/>
      <c r="F12" s="123"/>
      <c r="G12" s="124"/>
      <c r="H12" s="124"/>
      <c r="I12" s="125"/>
      <c r="J12" s="126"/>
    </row>
    <row r="13" spans="1:12" x14ac:dyDescent="0.2">
      <c r="B13" s="121"/>
      <c r="C13" s="122"/>
      <c r="D13" s="123"/>
      <c r="E13" s="123"/>
      <c r="F13" s="123"/>
      <c r="G13" s="124"/>
      <c r="H13" s="124"/>
      <c r="I13" s="125"/>
      <c r="J13" s="126"/>
    </row>
    <row r="14" spans="1:12" x14ac:dyDescent="0.2">
      <c r="B14" s="121"/>
      <c r="C14" s="122"/>
      <c r="D14" s="123"/>
      <c r="E14" s="123"/>
      <c r="F14" s="123"/>
      <c r="G14" s="124"/>
      <c r="H14" s="124"/>
      <c r="I14" s="125"/>
      <c r="J14" s="126"/>
    </row>
    <row r="15" spans="1:12" x14ac:dyDescent="0.2">
      <c r="A15" s="14"/>
      <c r="B15" s="121"/>
      <c r="C15" s="122"/>
      <c r="D15" s="123"/>
      <c r="E15" s="123"/>
      <c r="F15" s="123"/>
      <c r="G15" s="124"/>
      <c r="H15" s="124"/>
      <c r="I15" s="125"/>
      <c r="J15" s="126"/>
    </row>
    <row r="16" spans="1:12" x14ac:dyDescent="0.2">
      <c r="A16" s="14"/>
      <c r="B16" s="121"/>
      <c r="C16" s="122"/>
      <c r="D16" s="123"/>
      <c r="E16" s="123"/>
      <c r="F16" s="123"/>
      <c r="G16" s="124"/>
      <c r="H16" s="124"/>
      <c r="I16" s="125"/>
      <c r="J16" s="126"/>
    </row>
    <row r="17" spans="1:12" x14ac:dyDescent="0.2">
      <c r="A17" s="14"/>
      <c r="B17" s="137"/>
      <c r="C17" s="123"/>
      <c r="D17" s="123"/>
      <c r="E17" s="123"/>
      <c r="F17" s="123"/>
      <c r="G17" s="124"/>
      <c r="H17" s="124"/>
      <c r="I17" s="125"/>
      <c r="J17" s="126"/>
    </row>
    <row r="18" spans="1:12" ht="13.5" thickBot="1" x14ac:dyDescent="0.25">
      <c r="A18" s="14"/>
      <c r="B18" s="127"/>
      <c r="C18" s="128"/>
      <c r="D18" s="128"/>
      <c r="E18" s="128"/>
      <c r="F18" s="128"/>
      <c r="G18" s="129"/>
      <c r="H18" s="129"/>
      <c r="I18" s="130"/>
      <c r="J18" s="131"/>
    </row>
    <row r="19" spans="1:12" s="16" customFormat="1" ht="13.5" thickBot="1" x14ac:dyDescent="0.25">
      <c r="A19" s="15"/>
      <c r="B19" s="132"/>
      <c r="C19" s="133"/>
      <c r="D19" s="134"/>
      <c r="E19" s="134"/>
      <c r="F19" s="134"/>
      <c r="G19" s="135"/>
      <c r="H19" s="135"/>
      <c r="I19" s="136"/>
      <c r="J19" s="136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43" t="s">
        <v>40</v>
      </c>
      <c r="E20" s="143"/>
      <c r="F20" s="143"/>
      <c r="G20" s="144"/>
      <c r="H20" s="145">
        <v>0.51</v>
      </c>
      <c r="I20" s="146"/>
      <c r="J20" s="147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6.5</v>
      </c>
    </row>
    <row r="22" spans="1:12" ht="35.25" customHeight="1" x14ac:dyDescent="0.2">
      <c r="A22" s="18"/>
      <c r="B22" s="138" t="s">
        <v>71</v>
      </c>
      <c r="C22" s="13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38" t="s">
        <v>72</v>
      </c>
      <c r="C23" s="138"/>
      <c r="D23" s="37"/>
      <c r="E23" s="37"/>
      <c r="F23" s="37"/>
      <c r="G23" s="38"/>
      <c r="H23" s="34"/>
      <c r="I23" s="34" t="s">
        <v>84</v>
      </c>
      <c r="J23" s="34"/>
    </row>
    <row r="24" spans="1:12" ht="35.25" hidden="1" customHeight="1" thickBot="1" x14ac:dyDescent="0.25">
      <c r="A24" s="18"/>
      <c r="B24" s="139"/>
      <c r="C24" s="139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6</v>
      </c>
      <c r="J24" s="42">
        <f t="shared" si="0"/>
        <v>7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</v>
      </c>
    </row>
    <row r="26" spans="1:12" ht="35.25" customHeight="1" x14ac:dyDescent="0.2">
      <c r="A26" s="18"/>
      <c r="B26" s="138" t="s">
        <v>37</v>
      </c>
      <c r="C26" s="138"/>
      <c r="D26" s="37"/>
      <c r="E26" s="37"/>
      <c r="F26" s="37"/>
      <c r="G26" s="38"/>
      <c r="H26" s="34"/>
      <c r="I26" s="34" t="s">
        <v>84</v>
      </c>
      <c r="J26" s="34"/>
    </row>
    <row r="27" spans="1:12" ht="35.25" customHeight="1" thickBot="1" x14ac:dyDescent="0.25">
      <c r="A27" s="18"/>
      <c r="B27" s="138" t="s">
        <v>38</v>
      </c>
      <c r="C27" s="138"/>
      <c r="D27" s="37"/>
      <c r="E27" s="37"/>
      <c r="F27" s="37"/>
      <c r="G27" s="38"/>
      <c r="H27" s="34"/>
      <c r="I27" s="34" t="s">
        <v>84</v>
      </c>
      <c r="J27" s="34"/>
    </row>
    <row r="28" spans="1:12" ht="35.25" hidden="1" customHeight="1" x14ac:dyDescent="0.2">
      <c r="A28" s="18"/>
      <c r="B28" s="139"/>
      <c r="C28" s="139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38" t="s">
        <v>77</v>
      </c>
      <c r="C30" s="13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38" t="s">
        <v>78</v>
      </c>
      <c r="C31" s="138"/>
      <c r="D31" s="37"/>
      <c r="E31" s="37"/>
      <c r="F31" s="37"/>
      <c r="G31" s="38"/>
      <c r="H31" s="34"/>
      <c r="I31" s="34"/>
      <c r="J31" s="34" t="s">
        <v>84</v>
      </c>
    </row>
    <row r="32" spans="1:12" ht="35.25" hidden="1" customHeight="1" thickBot="1" x14ac:dyDescent="0.25">
      <c r="A32" s="18"/>
      <c r="B32" s="140"/>
      <c r="C32" s="140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41">
        <f>(K21*C21)+(K25*C25)+(K29*C29)</f>
        <v>340</v>
      </c>
      <c r="E33" s="142"/>
      <c r="F33" s="142"/>
      <c r="G33" s="142"/>
      <c r="H33" s="156">
        <f>D33/(C33*7)</f>
        <v>0.95238095238095233</v>
      </c>
      <c r="I33" s="157"/>
      <c r="J33" s="157"/>
      <c r="K33" s="158"/>
    </row>
    <row r="34" spans="1:11" s="90" customFormat="1" ht="13.5" thickBot="1" x14ac:dyDescent="0.25">
      <c r="B34" s="159" t="s">
        <v>21</v>
      </c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s="90" customFormat="1" ht="25.5" customHeight="1" x14ac:dyDescent="0.2">
      <c r="B35" s="162" t="s">
        <v>63</v>
      </c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65" t="s">
        <v>61</v>
      </c>
      <c r="D42" s="165"/>
      <c r="E42" s="165"/>
      <c r="F42" s="166"/>
      <c r="G42" s="43"/>
      <c r="H42" s="112" t="s">
        <v>1</v>
      </c>
      <c r="I42" s="113"/>
      <c r="J42" s="113"/>
      <c r="K42" s="16"/>
    </row>
    <row r="43" spans="1:11" s="22" customFormat="1" ht="14.25" x14ac:dyDescent="0.2">
      <c r="B43" s="91" t="s">
        <v>2</v>
      </c>
      <c r="C43" s="111"/>
      <c r="D43" s="111"/>
      <c r="E43" s="111"/>
      <c r="F43" s="167"/>
      <c r="G43" s="43"/>
      <c r="H43" s="114">
        <f>H2</f>
        <v>2020</v>
      </c>
      <c r="I43" s="115"/>
      <c r="J43" s="116"/>
      <c r="K43" s="16"/>
    </row>
    <row r="44" spans="1:11" s="22" customFormat="1" ht="14.25" x14ac:dyDescent="0.2">
      <c r="B44" s="92" t="s">
        <v>3</v>
      </c>
      <c r="C44" s="111" t="str">
        <f>C3</f>
        <v>SIMONE STEFANI</v>
      </c>
      <c r="D44" s="111"/>
      <c r="E44" s="111"/>
      <c r="F44" s="167"/>
      <c r="G44" s="43"/>
      <c r="H44" s="117"/>
      <c r="I44" s="118"/>
      <c r="J44" s="119"/>
      <c r="K44" s="16"/>
    </row>
    <row r="45" spans="1:11" s="22" customFormat="1" ht="14.25" x14ac:dyDescent="0.2">
      <c r="B45" s="93" t="s">
        <v>4</v>
      </c>
      <c r="C45" s="120" t="str">
        <f>C4</f>
        <v>B5</v>
      </c>
      <c r="D45" s="120"/>
      <c r="E45" s="120"/>
      <c r="F45" s="148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9" t="str">
        <f>C5</f>
        <v>Operai</v>
      </c>
      <c r="D46" s="149"/>
      <c r="E46" s="149"/>
      <c r="F46" s="150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51" t="s">
        <v>40</v>
      </c>
      <c r="E48" s="151"/>
      <c r="F48" s="151"/>
      <c r="G48" s="152"/>
      <c r="H48" s="153">
        <v>0.49</v>
      </c>
      <c r="I48" s="154"/>
      <c r="J48" s="155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</v>
      </c>
    </row>
    <row r="50" spans="1:11" ht="35.25" customHeight="1" x14ac:dyDescent="0.2">
      <c r="A50" s="18"/>
      <c r="B50" s="138" t="s">
        <v>73</v>
      </c>
      <c r="C50" s="138"/>
      <c r="D50" s="37"/>
      <c r="E50" s="37"/>
      <c r="F50" s="37"/>
      <c r="G50" s="38"/>
      <c r="H50" s="34"/>
      <c r="I50" s="34" t="s">
        <v>84</v>
      </c>
      <c r="J50" s="34"/>
    </row>
    <row r="51" spans="1:11" ht="35.25" hidden="1" customHeight="1" x14ac:dyDescent="0.2">
      <c r="A51" s="18"/>
      <c r="B51" s="138" t="s">
        <v>46</v>
      </c>
      <c r="C51" s="13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38" t="s">
        <v>47</v>
      </c>
      <c r="C52" s="138"/>
      <c r="D52" s="37"/>
      <c r="E52" s="37"/>
      <c r="F52" s="37"/>
      <c r="G52" s="38"/>
      <c r="H52" s="34"/>
      <c r="I52" s="34" t="s">
        <v>84</v>
      </c>
      <c r="J52" s="34"/>
    </row>
    <row r="53" spans="1:11" ht="13.5" hidden="1" customHeight="1" thickBot="1" x14ac:dyDescent="0.25">
      <c r="A53" s="18"/>
      <c r="B53" s="140"/>
      <c r="C53" s="140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6.5</v>
      </c>
    </row>
    <row r="55" spans="1:11" ht="35.25" customHeight="1" x14ac:dyDescent="0.2">
      <c r="A55" s="18"/>
      <c r="B55" s="172" t="s">
        <v>45</v>
      </c>
      <c r="C55" s="172"/>
      <c r="D55" s="41"/>
      <c r="E55" s="41"/>
      <c r="F55" s="41"/>
      <c r="G55" s="60"/>
      <c r="H55" s="35"/>
      <c r="I55" s="35"/>
      <c r="J55" s="35" t="s">
        <v>84</v>
      </c>
    </row>
    <row r="56" spans="1:11" ht="35.25" customHeight="1" thickBot="1" x14ac:dyDescent="0.25">
      <c r="A56" s="18"/>
      <c r="B56" s="138" t="s">
        <v>48</v>
      </c>
      <c r="C56" s="138"/>
      <c r="D56" s="37"/>
      <c r="E56" s="37"/>
      <c r="F56" s="37"/>
      <c r="G56" s="38"/>
      <c r="H56" s="34"/>
      <c r="I56" s="34" t="s">
        <v>84</v>
      </c>
      <c r="J56" s="34"/>
    </row>
    <row r="57" spans="1:11" ht="30" hidden="1" customHeight="1" thickBot="1" x14ac:dyDescent="0.25">
      <c r="A57" s="18"/>
      <c r="B57" s="138" t="s">
        <v>49</v>
      </c>
      <c r="C57" s="13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40"/>
      <c r="C58" s="140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7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68" t="str">
        <f>C1</f>
        <v>Area Tecnica manutentiva</v>
      </c>
      <c r="D60" s="168"/>
      <c r="E60" s="168"/>
      <c r="F60" s="168"/>
      <c r="G60" s="75"/>
      <c r="H60" s="169" t="s">
        <v>1</v>
      </c>
      <c r="I60" s="170"/>
      <c r="J60" s="170"/>
    </row>
    <row r="61" spans="1:11" ht="15" hidden="1" customHeight="1" x14ac:dyDescent="0.2">
      <c r="B61" s="4" t="s">
        <v>2</v>
      </c>
      <c r="C61" s="168" t="str">
        <f>C2</f>
        <v>Servizio tecnico</v>
      </c>
      <c r="D61" s="168"/>
      <c r="E61" s="168"/>
      <c r="F61" s="168"/>
      <c r="G61" s="76"/>
      <c r="H61" s="114">
        <f>H2</f>
        <v>2020</v>
      </c>
      <c r="I61" s="115"/>
      <c r="J61" s="116"/>
    </row>
    <row r="62" spans="1:11" ht="15" hidden="1" customHeight="1" x14ac:dyDescent="0.2">
      <c r="B62" s="1" t="s">
        <v>3</v>
      </c>
      <c r="C62" s="168" t="str">
        <f>C3</f>
        <v>SIMONE STEFANI</v>
      </c>
      <c r="D62" s="168"/>
      <c r="E62" s="168"/>
      <c r="F62" s="168"/>
      <c r="G62" s="77"/>
      <c r="H62" s="117"/>
      <c r="I62" s="118"/>
      <c r="J62" s="119"/>
    </row>
    <row r="63" spans="1:11" ht="15" hidden="1" customHeight="1" x14ac:dyDescent="0.2">
      <c r="B63" s="4" t="s">
        <v>4</v>
      </c>
      <c r="C63" s="171" t="str">
        <f>C4</f>
        <v>B5</v>
      </c>
      <c r="D63" s="171"/>
      <c r="E63" s="171"/>
      <c r="F63" s="171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73" t="s">
        <v>6</v>
      </c>
      <c r="D64" s="173"/>
      <c r="E64" s="173"/>
      <c r="F64" s="173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72" t="s">
        <v>64</v>
      </c>
      <c r="C67" s="172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38" t="s">
        <v>68</v>
      </c>
      <c r="C68" s="13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40"/>
      <c r="C69" s="140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72" t="s">
        <v>74</v>
      </c>
      <c r="C71" s="172"/>
      <c r="D71" s="41"/>
      <c r="E71" s="41"/>
      <c r="F71" s="41"/>
      <c r="G71" s="60"/>
      <c r="H71" s="35"/>
      <c r="I71" s="35" t="s">
        <v>84</v>
      </c>
      <c r="J71" s="35"/>
    </row>
    <row r="72" spans="1:12" ht="35.25" hidden="1" customHeight="1" x14ac:dyDescent="0.2">
      <c r="A72" s="18"/>
      <c r="B72" s="138" t="s">
        <v>52</v>
      </c>
      <c r="C72" s="13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38" t="s">
        <v>69</v>
      </c>
      <c r="C73" s="13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40"/>
      <c r="C74" s="140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72" t="s">
        <v>53</v>
      </c>
      <c r="C76" s="172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38" t="s">
        <v>54</v>
      </c>
      <c r="C77" s="13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40"/>
      <c r="C78" s="140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72" t="s">
        <v>55</v>
      </c>
      <c r="C80" s="172"/>
      <c r="D80" s="41"/>
      <c r="E80" s="41"/>
      <c r="F80" s="41"/>
      <c r="G80" s="60"/>
      <c r="H80" s="35"/>
      <c r="I80" s="35"/>
      <c r="J80" s="35" t="s">
        <v>84</v>
      </c>
    </row>
    <row r="81" spans="1:11" ht="35.25" customHeight="1" x14ac:dyDescent="0.2">
      <c r="A81" s="18"/>
      <c r="B81" s="138" t="s">
        <v>56</v>
      </c>
      <c r="C81" s="138"/>
      <c r="D81" s="37"/>
      <c r="E81" s="37"/>
      <c r="F81" s="37"/>
      <c r="G81" s="38"/>
      <c r="H81" s="34"/>
      <c r="I81" s="34" t="s">
        <v>84</v>
      </c>
      <c r="J81" s="34"/>
    </row>
    <row r="82" spans="1:11" ht="35.25" customHeight="1" thickBot="1" x14ac:dyDescent="0.25">
      <c r="A82" s="18"/>
      <c r="B82" s="138" t="s">
        <v>76</v>
      </c>
      <c r="C82" s="138"/>
      <c r="D82" s="37"/>
      <c r="E82" s="37"/>
      <c r="F82" s="37"/>
      <c r="G82" s="38"/>
      <c r="H82" s="34"/>
      <c r="I82" s="34" t="s">
        <v>84</v>
      </c>
      <c r="J82" s="34"/>
    </row>
    <row r="83" spans="1:11" ht="35.25" hidden="1" customHeight="1" thickBot="1" x14ac:dyDescent="0.25">
      <c r="A83" s="18"/>
      <c r="B83" s="140"/>
      <c r="C83" s="140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77">
        <f>K49*C49+K54*C54+K66*C66+K70*C70+K79*C79</f>
        <v>300.66666666666669</v>
      </c>
      <c r="E84" s="178"/>
      <c r="F84" s="178"/>
      <c r="G84" s="178"/>
      <c r="H84" s="179">
        <f>D84/(C84*7)</f>
        <v>0.87657920310981541</v>
      </c>
      <c r="I84" s="180"/>
      <c r="J84" s="180"/>
      <c r="K84" s="181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82">
        <f>H33</f>
        <v>0.95238095238095233</v>
      </c>
      <c r="D87" s="183"/>
      <c r="E87" s="184" t="s">
        <v>59</v>
      </c>
      <c r="F87" s="184"/>
      <c r="G87" s="185"/>
      <c r="H87" s="188">
        <f>(C87*H20)+(C88*H48)</f>
        <v>0.91523809523809518</v>
      </c>
      <c r="I87" s="189"/>
      <c r="J87" s="189"/>
      <c r="K87" s="190"/>
    </row>
    <row r="88" spans="1:11" s="22" customFormat="1" ht="36.75" customHeight="1" thickBot="1" x14ac:dyDescent="0.25">
      <c r="B88" s="74" t="s">
        <v>60</v>
      </c>
      <c r="C88" s="179">
        <f>H84</f>
        <v>0.87657920310981541</v>
      </c>
      <c r="D88" s="181"/>
      <c r="E88" s="186"/>
      <c r="F88" s="186"/>
      <c r="G88" s="187"/>
      <c r="H88" s="191"/>
      <c r="I88" s="192"/>
      <c r="J88" s="192"/>
      <c r="K88" s="193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159" t="s">
        <v>21</v>
      </c>
      <c r="C90" s="160"/>
      <c r="D90" s="160"/>
      <c r="E90" s="160"/>
      <c r="F90" s="160"/>
      <c r="G90" s="160"/>
      <c r="H90" s="160"/>
      <c r="I90" s="160"/>
      <c r="J90" s="160"/>
      <c r="K90" s="161"/>
    </row>
    <row r="91" spans="1:11" ht="37.5" customHeight="1" x14ac:dyDescent="0.2">
      <c r="A91" t="s">
        <v>22</v>
      </c>
      <c r="B91" s="162" t="s">
        <v>62</v>
      </c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74" t="s">
        <v>30</v>
      </c>
      <c r="C100" s="175"/>
      <c r="D100" s="175"/>
      <c r="E100" s="175"/>
      <c r="F100" s="175"/>
      <c r="G100" s="175"/>
      <c r="H100" s="175"/>
      <c r="I100" s="175"/>
      <c r="J100" s="175"/>
      <c r="K100" s="176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20" zoomScaleNormal="120" zoomScaleSheetLayoutView="91" zoomScalePageLayoutView="146" workbookViewId="0">
      <selection activeCell="J80" sqref="J80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11" t="s">
        <v>99</v>
      </c>
      <c r="D1" s="111"/>
      <c r="E1" s="111"/>
      <c r="F1" s="111"/>
      <c r="G1" s="2"/>
      <c r="H1" s="112" t="s">
        <v>1</v>
      </c>
      <c r="I1" s="113"/>
      <c r="J1" s="113"/>
    </row>
    <row r="2" spans="1:12" ht="15" customHeight="1" x14ac:dyDescent="0.2">
      <c r="B2" s="4" t="s">
        <v>2</v>
      </c>
      <c r="C2" s="111" t="s">
        <v>98</v>
      </c>
      <c r="D2" s="111"/>
      <c r="E2" s="111"/>
      <c r="F2" s="111"/>
      <c r="G2" s="5"/>
      <c r="H2" s="114">
        <v>2020</v>
      </c>
      <c r="I2" s="115"/>
      <c r="J2" s="116"/>
    </row>
    <row r="3" spans="1:12" ht="15" x14ac:dyDescent="0.2">
      <c r="B3" s="6" t="s">
        <v>3</v>
      </c>
      <c r="C3" s="111" t="s">
        <v>100</v>
      </c>
      <c r="D3" s="111"/>
      <c r="E3" s="111"/>
      <c r="F3" s="111"/>
      <c r="G3" s="7"/>
      <c r="H3" s="117"/>
      <c r="I3" s="118"/>
      <c r="J3" s="119"/>
    </row>
    <row r="4" spans="1:12" ht="15" x14ac:dyDescent="0.2">
      <c r="B4" s="8" t="s">
        <v>4</v>
      </c>
      <c r="C4" s="120" t="s">
        <v>82</v>
      </c>
      <c r="D4" s="120"/>
      <c r="E4" s="120"/>
      <c r="F4" s="120"/>
      <c r="G4" s="9"/>
      <c r="H4" s="9"/>
      <c r="I4" s="9"/>
      <c r="J4" s="10"/>
    </row>
    <row r="5" spans="1:12" ht="15.75" thickBot="1" x14ac:dyDescent="0.25">
      <c r="B5" s="11" t="s">
        <v>5</v>
      </c>
      <c r="C5" s="99" t="s">
        <v>70</v>
      </c>
      <c r="D5" s="99"/>
      <c r="E5" s="99"/>
      <c r="F5" s="99"/>
      <c r="G5" s="12"/>
      <c r="H5" s="12"/>
      <c r="I5" s="12"/>
      <c r="J5" s="12"/>
    </row>
    <row r="6" spans="1:12" ht="20.25" customHeight="1" x14ac:dyDescent="0.2">
      <c r="B6" s="100" t="s">
        <v>7</v>
      </c>
      <c r="C6" s="101"/>
      <c r="D6" s="101"/>
      <c r="E6" s="101"/>
      <c r="F6" s="101"/>
      <c r="G6" s="102" t="s">
        <v>8</v>
      </c>
      <c r="H6" s="103"/>
      <c r="I6" s="102" t="s">
        <v>9</v>
      </c>
      <c r="J6" s="104"/>
    </row>
    <row r="7" spans="1:12" s="13" customFormat="1" ht="12.75" customHeight="1" x14ac:dyDescent="0.2">
      <c r="B7" s="105" t="s">
        <v>10</v>
      </c>
      <c r="C7" s="106"/>
      <c r="D7" s="107" t="s">
        <v>11</v>
      </c>
      <c r="E7" s="106"/>
      <c r="F7" s="106"/>
      <c r="G7" s="108"/>
      <c r="H7" s="108"/>
      <c r="I7" s="109"/>
      <c r="J7" s="110"/>
      <c r="L7" s="3"/>
    </row>
    <row r="8" spans="1:12" x14ac:dyDescent="0.2">
      <c r="B8" s="121" t="s">
        <v>108</v>
      </c>
      <c r="C8" s="122"/>
      <c r="D8" s="123"/>
      <c r="E8" s="123"/>
      <c r="F8" s="123"/>
      <c r="G8" s="124">
        <v>1</v>
      </c>
      <c r="H8" s="124"/>
      <c r="I8" s="125">
        <v>0.8</v>
      </c>
      <c r="J8" s="126"/>
    </row>
    <row r="9" spans="1:12" x14ac:dyDescent="0.2">
      <c r="B9" s="121"/>
      <c r="C9" s="122"/>
      <c r="D9" s="123"/>
      <c r="E9" s="123"/>
      <c r="F9" s="123"/>
      <c r="G9" s="124"/>
      <c r="H9" s="124"/>
      <c r="I9" s="125"/>
      <c r="J9" s="126"/>
    </row>
    <row r="10" spans="1:12" x14ac:dyDescent="0.2">
      <c r="B10" s="121"/>
      <c r="C10" s="122"/>
      <c r="D10" s="123"/>
      <c r="E10" s="123"/>
      <c r="F10" s="123"/>
      <c r="G10" s="124"/>
      <c r="H10" s="124"/>
      <c r="I10" s="125"/>
      <c r="J10" s="126"/>
    </row>
    <row r="11" spans="1:12" x14ac:dyDescent="0.2">
      <c r="B11" s="121"/>
      <c r="C11" s="122"/>
      <c r="D11" s="123"/>
      <c r="E11" s="123"/>
      <c r="F11" s="123"/>
      <c r="G11" s="124"/>
      <c r="H11" s="124"/>
      <c r="I11" s="125"/>
      <c r="J11" s="126"/>
    </row>
    <row r="12" spans="1:12" x14ac:dyDescent="0.2">
      <c r="B12" s="121"/>
      <c r="C12" s="122"/>
      <c r="D12" s="123"/>
      <c r="E12" s="123"/>
      <c r="F12" s="123"/>
      <c r="G12" s="124"/>
      <c r="H12" s="124"/>
      <c r="I12" s="125"/>
      <c r="J12" s="126"/>
    </row>
    <row r="13" spans="1:12" x14ac:dyDescent="0.2">
      <c r="B13" s="121"/>
      <c r="C13" s="122"/>
      <c r="D13" s="123"/>
      <c r="E13" s="123"/>
      <c r="F13" s="123"/>
      <c r="G13" s="124"/>
      <c r="H13" s="124"/>
      <c r="I13" s="125"/>
      <c r="J13" s="126"/>
    </row>
    <row r="14" spans="1:12" x14ac:dyDescent="0.2">
      <c r="B14" s="121"/>
      <c r="C14" s="122"/>
      <c r="D14" s="123"/>
      <c r="E14" s="123"/>
      <c r="F14" s="123"/>
      <c r="G14" s="124"/>
      <c r="H14" s="124"/>
      <c r="I14" s="125"/>
      <c r="J14" s="126"/>
    </row>
    <row r="15" spans="1:12" x14ac:dyDescent="0.2">
      <c r="A15" s="14"/>
      <c r="B15" s="121"/>
      <c r="C15" s="122"/>
      <c r="D15" s="123"/>
      <c r="E15" s="123"/>
      <c r="F15" s="123"/>
      <c r="G15" s="124"/>
      <c r="H15" s="124"/>
      <c r="I15" s="125"/>
      <c r="J15" s="126"/>
    </row>
    <row r="16" spans="1:12" x14ac:dyDescent="0.2">
      <c r="A16" s="14"/>
      <c r="B16" s="121"/>
      <c r="C16" s="122"/>
      <c r="D16" s="123"/>
      <c r="E16" s="123"/>
      <c r="F16" s="123"/>
      <c r="G16" s="124"/>
      <c r="H16" s="124"/>
      <c r="I16" s="125"/>
      <c r="J16" s="126"/>
    </row>
    <row r="17" spans="1:12" x14ac:dyDescent="0.2">
      <c r="A17" s="14"/>
      <c r="B17" s="137"/>
      <c r="C17" s="123"/>
      <c r="D17" s="123"/>
      <c r="E17" s="123"/>
      <c r="F17" s="123"/>
      <c r="G17" s="124"/>
      <c r="H17" s="124"/>
      <c r="I17" s="125"/>
      <c r="J17" s="126"/>
    </row>
    <row r="18" spans="1:12" ht="13.5" thickBot="1" x14ac:dyDescent="0.25">
      <c r="A18" s="14"/>
      <c r="B18" s="127"/>
      <c r="C18" s="128"/>
      <c r="D18" s="128"/>
      <c r="E18" s="128"/>
      <c r="F18" s="128"/>
      <c r="G18" s="129"/>
      <c r="H18" s="129"/>
      <c r="I18" s="130"/>
      <c r="J18" s="131"/>
    </row>
    <row r="19" spans="1:12" s="16" customFormat="1" ht="13.5" thickBot="1" x14ac:dyDescent="0.25">
      <c r="A19" s="15"/>
      <c r="B19" s="132"/>
      <c r="C19" s="133"/>
      <c r="D19" s="134"/>
      <c r="E19" s="134"/>
      <c r="F19" s="134"/>
      <c r="G19" s="135"/>
      <c r="H19" s="135"/>
      <c r="I19" s="136"/>
      <c r="J19" s="136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43" t="s">
        <v>40</v>
      </c>
      <c r="E20" s="143"/>
      <c r="F20" s="143"/>
      <c r="G20" s="144"/>
      <c r="H20" s="145">
        <v>0.51</v>
      </c>
      <c r="I20" s="146"/>
      <c r="J20" s="147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</v>
      </c>
    </row>
    <row r="22" spans="1:12" ht="35.25" customHeight="1" x14ac:dyDescent="0.2">
      <c r="A22" s="18"/>
      <c r="B22" s="138" t="s">
        <v>71</v>
      </c>
      <c r="C22" s="138"/>
      <c r="D22" s="37"/>
      <c r="E22" s="37"/>
      <c r="F22" s="37"/>
      <c r="G22" s="38"/>
      <c r="H22" s="34" t="s">
        <v>33</v>
      </c>
      <c r="I22" s="34" t="s">
        <v>84</v>
      </c>
      <c r="J22" s="34"/>
    </row>
    <row r="23" spans="1:12" ht="35.25" customHeight="1" thickBot="1" x14ac:dyDescent="0.25">
      <c r="A23" s="18"/>
      <c r="B23" s="138" t="s">
        <v>72</v>
      </c>
      <c r="C23" s="138"/>
      <c r="D23" s="37"/>
      <c r="E23" s="37"/>
      <c r="F23" s="37"/>
      <c r="G23" s="38"/>
      <c r="H23" s="34"/>
      <c r="I23" s="34" t="s">
        <v>84</v>
      </c>
      <c r="J23" s="34"/>
    </row>
    <row r="24" spans="1:12" ht="35.25" hidden="1" customHeight="1" thickBot="1" x14ac:dyDescent="0.25">
      <c r="A24" s="18"/>
      <c r="B24" s="139"/>
      <c r="C24" s="139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12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38" t="s">
        <v>37</v>
      </c>
      <c r="C26" s="138"/>
      <c r="D26" s="37"/>
      <c r="E26" s="37"/>
      <c r="F26" s="37"/>
      <c r="G26" s="38"/>
      <c r="H26" s="34"/>
      <c r="I26" s="34" t="s">
        <v>84</v>
      </c>
      <c r="J26" s="34"/>
    </row>
    <row r="27" spans="1:12" ht="35.25" customHeight="1" thickBot="1" x14ac:dyDescent="0.25">
      <c r="A27" s="18"/>
      <c r="B27" s="138" t="s">
        <v>38</v>
      </c>
      <c r="C27" s="138"/>
      <c r="D27" s="37"/>
      <c r="E27" s="37"/>
      <c r="F27" s="37"/>
      <c r="G27" s="38"/>
      <c r="H27" s="34"/>
      <c r="I27" s="34"/>
      <c r="J27" s="34" t="s">
        <v>84</v>
      </c>
    </row>
    <row r="28" spans="1:12" ht="35.25" hidden="1" customHeight="1" x14ac:dyDescent="0.2">
      <c r="A28" s="18"/>
      <c r="B28" s="139"/>
      <c r="C28" s="139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6.5</v>
      </c>
    </row>
    <row r="30" spans="1:12" ht="35.25" customHeight="1" x14ac:dyDescent="0.2">
      <c r="A30" s="18"/>
      <c r="B30" s="138" t="s">
        <v>77</v>
      </c>
      <c r="C30" s="13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38" t="s">
        <v>78</v>
      </c>
      <c r="C31" s="138"/>
      <c r="D31" s="37"/>
      <c r="E31" s="37"/>
      <c r="F31" s="37"/>
      <c r="G31" s="38"/>
      <c r="H31" s="34"/>
      <c r="I31" s="34" t="s">
        <v>84</v>
      </c>
      <c r="J31" s="34"/>
    </row>
    <row r="32" spans="1:12" ht="35.25" hidden="1" customHeight="1" thickBot="1" x14ac:dyDescent="0.25">
      <c r="A32" s="18"/>
      <c r="B32" s="140"/>
      <c r="C32" s="140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6</v>
      </c>
      <c r="J32" s="46">
        <f t="shared" si="2"/>
        <v>7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41">
        <f>(K21*C21)+(K25*C25)+(K29*C29)</f>
        <v>327.5</v>
      </c>
      <c r="E33" s="142"/>
      <c r="F33" s="142"/>
      <c r="G33" s="142"/>
      <c r="H33" s="156">
        <f>D33/(C33*7)</f>
        <v>0.91736694677871145</v>
      </c>
      <c r="I33" s="157"/>
      <c r="J33" s="157"/>
      <c r="K33" s="158"/>
    </row>
    <row r="34" spans="1:11" s="90" customFormat="1" ht="13.5" thickBot="1" x14ac:dyDescent="0.25">
      <c r="B34" s="159" t="s">
        <v>21</v>
      </c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s="90" customFormat="1" ht="25.5" customHeight="1" x14ac:dyDescent="0.2">
      <c r="B35" s="162" t="s">
        <v>63</v>
      </c>
      <c r="C35" s="163"/>
      <c r="D35" s="163"/>
      <c r="E35" s="163"/>
      <c r="F35" s="163"/>
      <c r="G35" s="163"/>
      <c r="H35" s="163"/>
      <c r="I35" s="163"/>
      <c r="J35" s="163"/>
      <c r="K35" s="16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65" t="s">
        <v>61</v>
      </c>
      <c r="D42" s="165"/>
      <c r="E42" s="165"/>
      <c r="F42" s="166"/>
      <c r="G42" s="43"/>
      <c r="H42" s="112" t="s">
        <v>1</v>
      </c>
      <c r="I42" s="113"/>
      <c r="J42" s="113"/>
      <c r="K42" s="16"/>
    </row>
    <row r="43" spans="1:11" s="22" customFormat="1" ht="14.25" x14ac:dyDescent="0.2">
      <c r="B43" s="91" t="s">
        <v>2</v>
      </c>
      <c r="C43" s="111"/>
      <c r="D43" s="111"/>
      <c r="E43" s="111"/>
      <c r="F43" s="167"/>
      <c r="G43" s="43"/>
      <c r="H43" s="114">
        <v>2020</v>
      </c>
      <c r="I43" s="115"/>
      <c r="J43" s="116"/>
      <c r="K43" s="16"/>
    </row>
    <row r="44" spans="1:11" s="22" customFormat="1" ht="14.25" x14ac:dyDescent="0.2">
      <c r="B44" s="92" t="s">
        <v>3</v>
      </c>
      <c r="C44" s="111" t="str">
        <f>C3</f>
        <v>ENRICO TIRITAN</v>
      </c>
      <c r="D44" s="111"/>
      <c r="E44" s="111"/>
      <c r="F44" s="167"/>
      <c r="G44" s="43"/>
      <c r="H44" s="117"/>
      <c r="I44" s="118"/>
      <c r="J44" s="119"/>
      <c r="K44" s="16"/>
    </row>
    <row r="45" spans="1:11" s="22" customFormat="1" ht="14.25" x14ac:dyDescent="0.2">
      <c r="B45" s="93" t="s">
        <v>4</v>
      </c>
      <c r="C45" s="120" t="str">
        <f>C4</f>
        <v>B3</v>
      </c>
      <c r="D45" s="120"/>
      <c r="E45" s="120"/>
      <c r="F45" s="148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9" t="str">
        <f>C5</f>
        <v>Operai</v>
      </c>
      <c r="D46" s="149"/>
      <c r="E46" s="149"/>
      <c r="F46" s="150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51" t="s">
        <v>40</v>
      </c>
      <c r="E48" s="151"/>
      <c r="F48" s="151"/>
      <c r="G48" s="152"/>
      <c r="H48" s="153">
        <v>0.49</v>
      </c>
      <c r="I48" s="154"/>
      <c r="J48" s="155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6.5</v>
      </c>
    </row>
    <row r="50" spans="1:11" ht="35.25" customHeight="1" x14ac:dyDescent="0.2">
      <c r="A50" s="18"/>
      <c r="B50" s="138" t="s">
        <v>73</v>
      </c>
      <c r="C50" s="138"/>
      <c r="D50" s="37"/>
      <c r="E50" s="37"/>
      <c r="F50" s="37"/>
      <c r="G50" s="38"/>
      <c r="H50" s="34"/>
      <c r="I50" s="34" t="s">
        <v>84</v>
      </c>
      <c r="J50" s="34"/>
    </row>
    <row r="51" spans="1:11" ht="35.25" hidden="1" customHeight="1" x14ac:dyDescent="0.2">
      <c r="A51" s="18"/>
      <c r="B51" s="138" t="s">
        <v>46</v>
      </c>
      <c r="C51" s="13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38" t="s">
        <v>47</v>
      </c>
      <c r="C52" s="13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40"/>
      <c r="C53" s="140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6</v>
      </c>
      <c r="J53" s="46">
        <f t="shared" si="3"/>
        <v>7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</v>
      </c>
    </row>
    <row r="55" spans="1:11" ht="35.25" customHeight="1" x14ac:dyDescent="0.2">
      <c r="A55" s="18"/>
      <c r="B55" s="172" t="s">
        <v>45</v>
      </c>
      <c r="C55" s="172"/>
      <c r="D55" s="41"/>
      <c r="E55" s="41"/>
      <c r="F55" s="41"/>
      <c r="G55" s="60"/>
      <c r="H55" s="35"/>
      <c r="I55" s="35" t="s">
        <v>84</v>
      </c>
      <c r="J55" s="35"/>
    </row>
    <row r="56" spans="1:11" ht="35.25" customHeight="1" thickBot="1" x14ac:dyDescent="0.25">
      <c r="A56" s="18"/>
      <c r="B56" s="138" t="s">
        <v>48</v>
      </c>
      <c r="C56" s="138"/>
      <c r="D56" s="37"/>
      <c r="E56" s="37"/>
      <c r="F56" s="37"/>
      <c r="G56" s="38"/>
      <c r="H56" s="34"/>
      <c r="I56" s="34" t="s">
        <v>84</v>
      </c>
      <c r="J56" s="34"/>
    </row>
    <row r="57" spans="1:11" ht="30" hidden="1" customHeight="1" thickBot="1" x14ac:dyDescent="0.25">
      <c r="A57" s="18"/>
      <c r="B57" s="138" t="s">
        <v>49</v>
      </c>
      <c r="C57" s="13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40"/>
      <c r="C58" s="140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12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68" t="str">
        <f>C1</f>
        <v>Area tecnica manutentiva</v>
      </c>
      <c r="D60" s="168"/>
      <c r="E60" s="168"/>
      <c r="F60" s="168"/>
      <c r="G60" s="75"/>
      <c r="H60" s="169" t="s">
        <v>1</v>
      </c>
      <c r="I60" s="170"/>
      <c r="J60" s="170"/>
    </row>
    <row r="61" spans="1:11" ht="15" hidden="1" customHeight="1" x14ac:dyDescent="0.2">
      <c r="B61" s="4" t="s">
        <v>2</v>
      </c>
      <c r="C61" s="168" t="str">
        <f>C2</f>
        <v>Servizio tecnico</v>
      </c>
      <c r="D61" s="168"/>
      <c r="E61" s="168"/>
      <c r="F61" s="168"/>
      <c r="G61" s="76"/>
      <c r="H61" s="114">
        <f>H2</f>
        <v>2020</v>
      </c>
      <c r="I61" s="115"/>
      <c r="J61" s="116"/>
    </row>
    <row r="62" spans="1:11" ht="15" hidden="1" customHeight="1" x14ac:dyDescent="0.2">
      <c r="B62" s="1" t="s">
        <v>3</v>
      </c>
      <c r="C62" s="168" t="str">
        <f>C3</f>
        <v>ENRICO TIRITAN</v>
      </c>
      <c r="D62" s="168"/>
      <c r="E62" s="168"/>
      <c r="F62" s="168"/>
      <c r="G62" s="77"/>
      <c r="H62" s="117"/>
      <c r="I62" s="118"/>
      <c r="J62" s="119"/>
    </row>
    <row r="63" spans="1:11" ht="15" hidden="1" customHeight="1" x14ac:dyDescent="0.2">
      <c r="B63" s="4" t="s">
        <v>4</v>
      </c>
      <c r="C63" s="171" t="str">
        <f>C4</f>
        <v>B3</v>
      </c>
      <c r="D63" s="171"/>
      <c r="E63" s="171"/>
      <c r="F63" s="171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73" t="s">
        <v>6</v>
      </c>
      <c r="D64" s="173"/>
      <c r="E64" s="173"/>
      <c r="F64" s="173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72" t="s">
        <v>64</v>
      </c>
      <c r="C67" s="172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38" t="s">
        <v>68</v>
      </c>
      <c r="C68" s="13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40"/>
      <c r="C69" s="140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72" t="s">
        <v>74</v>
      </c>
      <c r="C71" s="172"/>
      <c r="D71" s="41"/>
      <c r="E71" s="41"/>
      <c r="F71" s="41"/>
      <c r="G71" s="60"/>
      <c r="H71" s="35"/>
      <c r="I71" s="35" t="s">
        <v>84</v>
      </c>
      <c r="J71" s="35"/>
    </row>
    <row r="72" spans="1:12" ht="35.25" hidden="1" customHeight="1" x14ac:dyDescent="0.2">
      <c r="A72" s="18"/>
      <c r="B72" s="138" t="s">
        <v>52</v>
      </c>
      <c r="C72" s="13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38" t="s">
        <v>69</v>
      </c>
      <c r="C73" s="13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40"/>
      <c r="C74" s="140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72" t="s">
        <v>53</v>
      </c>
      <c r="C76" s="172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38" t="s">
        <v>54</v>
      </c>
      <c r="C77" s="13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40"/>
      <c r="C78" s="140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72" t="s">
        <v>55</v>
      </c>
      <c r="C80" s="172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38" t="s">
        <v>56</v>
      </c>
      <c r="C81" s="138"/>
      <c r="D81" s="37"/>
      <c r="E81" s="37"/>
      <c r="F81" s="37"/>
      <c r="G81" s="38"/>
      <c r="H81" s="34"/>
      <c r="I81" s="34"/>
      <c r="J81" s="34" t="s">
        <v>84</v>
      </c>
    </row>
    <row r="82" spans="1:11" ht="35.25" customHeight="1" thickBot="1" x14ac:dyDescent="0.25">
      <c r="A82" s="18"/>
      <c r="B82" s="138" t="s">
        <v>76</v>
      </c>
      <c r="C82" s="138"/>
      <c r="D82" s="37"/>
      <c r="E82" s="37"/>
      <c r="F82" s="37"/>
      <c r="G82" s="38"/>
      <c r="H82" s="34"/>
      <c r="I82" s="34" t="s">
        <v>84</v>
      </c>
      <c r="J82" s="34"/>
    </row>
    <row r="83" spans="1:11" ht="35.25" hidden="1" customHeight="1" thickBot="1" x14ac:dyDescent="0.25">
      <c r="A83" s="18"/>
      <c r="B83" s="140"/>
      <c r="C83" s="140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77">
        <f>K49*C49+K54*C54+K66*C66+K70*C70+K79*C79</f>
        <v>301.66666666666669</v>
      </c>
      <c r="E84" s="178"/>
      <c r="F84" s="178"/>
      <c r="G84" s="178"/>
      <c r="H84" s="179">
        <f>D84/(C84*7)</f>
        <v>0.87949465500485913</v>
      </c>
      <c r="I84" s="180"/>
      <c r="J84" s="180"/>
      <c r="K84" s="181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82">
        <f>H33</f>
        <v>0.91736694677871145</v>
      </c>
      <c r="D87" s="183"/>
      <c r="E87" s="184" t="s">
        <v>59</v>
      </c>
      <c r="F87" s="184"/>
      <c r="G87" s="185"/>
      <c r="H87" s="188">
        <f>(C87*H20)+(C88*H48)</f>
        <v>0.89880952380952384</v>
      </c>
      <c r="I87" s="189"/>
      <c r="J87" s="189"/>
      <c r="K87" s="190"/>
    </row>
    <row r="88" spans="1:11" s="22" customFormat="1" ht="36.75" customHeight="1" thickBot="1" x14ac:dyDescent="0.25">
      <c r="B88" s="74" t="s">
        <v>60</v>
      </c>
      <c r="C88" s="179">
        <f>H84</f>
        <v>0.87949465500485913</v>
      </c>
      <c r="D88" s="181"/>
      <c r="E88" s="186"/>
      <c r="F88" s="186"/>
      <c r="G88" s="187"/>
      <c r="H88" s="191"/>
      <c r="I88" s="192"/>
      <c r="J88" s="192"/>
      <c r="K88" s="193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159" t="s">
        <v>21</v>
      </c>
      <c r="C90" s="160"/>
      <c r="D90" s="160"/>
      <c r="E90" s="160"/>
      <c r="F90" s="160"/>
      <c r="G90" s="160"/>
      <c r="H90" s="160"/>
      <c r="I90" s="160"/>
      <c r="J90" s="160"/>
      <c r="K90" s="161"/>
    </row>
    <row r="91" spans="1:11" ht="37.5" customHeight="1" x14ac:dyDescent="0.2">
      <c r="A91" t="s">
        <v>22</v>
      </c>
      <c r="B91" s="162" t="s">
        <v>62</v>
      </c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74" t="s">
        <v>30</v>
      </c>
      <c r="C100" s="175"/>
      <c r="D100" s="175"/>
      <c r="E100" s="175"/>
      <c r="F100" s="175"/>
      <c r="G100" s="175"/>
      <c r="H100" s="175"/>
      <c r="I100" s="175"/>
      <c r="J100" s="175"/>
      <c r="K100" s="176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Istruttore - BERGAMINI</vt:lpstr>
      <vt:lpstr>Collaboratore - PERISSINOTTO</vt:lpstr>
      <vt:lpstr>Polizia Locale - POLPETTA</vt:lpstr>
      <vt:lpstr>Educatori - MICHELETTI</vt:lpstr>
      <vt:lpstr>Operai - STEFANI</vt:lpstr>
      <vt:lpstr>Operai - TIRITAN</vt:lpstr>
      <vt:lpstr>'Collaboratore - PERISSINOTTO'!Area_stampa</vt:lpstr>
      <vt:lpstr>'Educatori - MICHELETTI'!Area_stampa</vt:lpstr>
      <vt:lpstr>'Istruttore - BERGAMINI'!Area_stampa</vt:lpstr>
      <vt:lpstr>'Operai - STEFANI'!Area_stampa</vt:lpstr>
      <vt:lpstr>'Operai - TIRITAN'!Area_stampa</vt:lpstr>
      <vt:lpstr>'Polizia Locale - POLPETTA'!Area_stampa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2020-06-08T07:46:38Z</cp:lastPrinted>
  <dcterms:created xsi:type="dcterms:W3CDTF">2018-01-06T09:47:29Z</dcterms:created>
  <dcterms:modified xsi:type="dcterms:W3CDTF">2021-04-12T11:06:00Z</dcterms:modified>
</cp:coreProperties>
</file>