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CONTRATTAZIONE FONDO - PEG PERFORMANCE\4. FONDO 2021\SHEDE VALUTAZIONE DIPENDENTI\"/>
    </mc:Choice>
  </mc:AlternateContent>
  <bookViews>
    <workbookView xWindow="0" yWindow="0" windowWidth="28800" windowHeight="12330" firstSheet="1" activeTab="5"/>
  </bookViews>
  <sheets>
    <sheet name="Istruttore - BERGAMINI" sheetId="9" r:id="rId1"/>
    <sheet name="Collaboratore - PERISSINOTTO" sheetId="1" r:id="rId2"/>
    <sheet name="Polizia Locale - POLPETTA" sheetId="10" r:id="rId3"/>
    <sheet name="Educatori - MICHELETTI" sheetId="7" r:id="rId4"/>
    <sheet name="Operai - STEFANI" sheetId="11" r:id="rId5"/>
    <sheet name="Operai - TIRITAN" sheetId="12" r:id="rId6"/>
  </sheets>
  <definedNames>
    <definedName name="_xlnm.Print_Area" localSheetId="1">'Collaboratore - PERISSINOTTO'!$B$1:$K$97</definedName>
    <definedName name="_xlnm.Print_Area" localSheetId="3">'Educatori - MICHELETTI'!$B$1:$K$97</definedName>
    <definedName name="_xlnm.Print_Area" localSheetId="0">'Istruttore - BERGAMINI'!$B$1:$K$97</definedName>
    <definedName name="_xlnm.Print_Area" localSheetId="4">'Operai - STEFANI'!$B$1:$K$97</definedName>
    <definedName name="_xlnm.Print_Area" localSheetId="5">'Operai - TIRITAN'!$B$1:$K$97</definedName>
    <definedName name="_xlnm.Print_Area" localSheetId="2">'Polizia Locale - POLPETTA'!$B$1:$K$97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2" i="12" l="1"/>
  <c r="H102" i="12"/>
  <c r="G102" i="12"/>
  <c r="F102" i="12"/>
  <c r="E102" i="12"/>
  <c r="D102" i="12"/>
  <c r="C102" i="12"/>
  <c r="J102" i="12" s="1"/>
  <c r="K102" i="12" s="1"/>
  <c r="I101" i="12"/>
  <c r="H101" i="12"/>
  <c r="G101" i="12"/>
  <c r="F101" i="12"/>
  <c r="E101" i="12"/>
  <c r="D101" i="12"/>
  <c r="C101" i="12"/>
  <c r="J101" i="12" s="1"/>
  <c r="C84" i="12"/>
  <c r="J83" i="12"/>
  <c r="I83" i="12"/>
  <c r="H83" i="12"/>
  <c r="G83" i="12"/>
  <c r="F83" i="12"/>
  <c r="E83" i="12"/>
  <c r="D83" i="12"/>
  <c r="J78" i="12"/>
  <c r="I78" i="12"/>
  <c r="H78" i="12"/>
  <c r="G78" i="12"/>
  <c r="F78" i="12"/>
  <c r="E78" i="12"/>
  <c r="D78" i="12"/>
  <c r="J74" i="12"/>
  <c r="I74" i="12"/>
  <c r="H74" i="12"/>
  <c r="G74" i="12"/>
  <c r="F74" i="12"/>
  <c r="E74" i="12"/>
  <c r="D74" i="12"/>
  <c r="J69" i="12"/>
  <c r="I69" i="12"/>
  <c r="H69" i="12"/>
  <c r="G69" i="12"/>
  <c r="F69" i="12"/>
  <c r="E69" i="12"/>
  <c r="D69" i="12"/>
  <c r="C63" i="12"/>
  <c r="C62" i="12"/>
  <c r="H61" i="12"/>
  <c r="C61" i="12"/>
  <c r="C60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C46" i="12"/>
  <c r="C45" i="12"/>
  <c r="C44" i="12"/>
  <c r="C33" i="12"/>
  <c r="J32" i="12"/>
  <c r="I32" i="12"/>
  <c r="H32" i="12"/>
  <c r="G32" i="12"/>
  <c r="F32" i="12"/>
  <c r="E32" i="12"/>
  <c r="D32" i="12"/>
  <c r="J28" i="12"/>
  <c r="I28" i="12"/>
  <c r="H28" i="12"/>
  <c r="G28" i="12"/>
  <c r="F28" i="12"/>
  <c r="E28" i="12"/>
  <c r="D28" i="12"/>
  <c r="J24" i="12"/>
  <c r="I24" i="12"/>
  <c r="H24" i="12"/>
  <c r="G24" i="12"/>
  <c r="F24" i="12"/>
  <c r="E24" i="12"/>
  <c r="D24" i="12"/>
  <c r="I102" i="11"/>
  <c r="H102" i="11"/>
  <c r="G102" i="11"/>
  <c r="F102" i="11"/>
  <c r="E102" i="11"/>
  <c r="D102" i="11"/>
  <c r="C102" i="11"/>
  <c r="J102" i="11" s="1"/>
  <c r="K102" i="11" s="1"/>
  <c r="J101" i="11"/>
  <c r="J103" i="11" s="1"/>
  <c r="K103" i="11" s="1"/>
  <c r="I101" i="11"/>
  <c r="H101" i="11"/>
  <c r="G101" i="11"/>
  <c r="F101" i="11"/>
  <c r="E101" i="11"/>
  <c r="D101" i="11"/>
  <c r="C101" i="11"/>
  <c r="C84" i="11"/>
  <c r="J83" i="11"/>
  <c r="I83" i="11"/>
  <c r="H83" i="11"/>
  <c r="G83" i="11"/>
  <c r="F83" i="11"/>
  <c r="E83" i="11"/>
  <c r="D83" i="11"/>
  <c r="J78" i="11"/>
  <c r="I78" i="11"/>
  <c r="H78" i="11"/>
  <c r="G78" i="11"/>
  <c r="F78" i="11"/>
  <c r="E78" i="11"/>
  <c r="D78" i="11"/>
  <c r="J74" i="11"/>
  <c r="I74" i="11"/>
  <c r="H74" i="11"/>
  <c r="G74" i="11"/>
  <c r="F74" i="11"/>
  <c r="E74" i="11"/>
  <c r="D74" i="11"/>
  <c r="J69" i="11"/>
  <c r="I69" i="11"/>
  <c r="H69" i="11"/>
  <c r="G69" i="11"/>
  <c r="F69" i="11"/>
  <c r="E69" i="11"/>
  <c r="D69" i="11"/>
  <c r="K66" i="11" s="1"/>
  <c r="C63" i="11"/>
  <c r="C62" i="11"/>
  <c r="H61" i="11"/>
  <c r="C61" i="11"/>
  <c r="C60" i="11"/>
  <c r="J58" i="11"/>
  <c r="I58" i="11"/>
  <c r="H58" i="11"/>
  <c r="G58" i="11"/>
  <c r="F58" i="11"/>
  <c r="E58" i="11"/>
  <c r="D58" i="11"/>
  <c r="J53" i="11"/>
  <c r="I53" i="11"/>
  <c r="H53" i="11"/>
  <c r="G53" i="11"/>
  <c r="F53" i="11"/>
  <c r="E53" i="11"/>
  <c r="D53" i="11"/>
  <c r="C46" i="11"/>
  <c r="C45" i="11"/>
  <c r="C44" i="11"/>
  <c r="H43" i="11"/>
  <c r="C33" i="11"/>
  <c r="J32" i="11"/>
  <c r="I32" i="11"/>
  <c r="H32" i="11"/>
  <c r="G32" i="11"/>
  <c r="F32" i="11"/>
  <c r="E32" i="11"/>
  <c r="D32" i="11"/>
  <c r="J28" i="11"/>
  <c r="I28" i="11"/>
  <c r="H28" i="11"/>
  <c r="G28" i="11"/>
  <c r="F28" i="11"/>
  <c r="E28" i="11"/>
  <c r="D28" i="11"/>
  <c r="J24" i="11"/>
  <c r="I24" i="11"/>
  <c r="H24" i="11"/>
  <c r="G24" i="11"/>
  <c r="F24" i="11"/>
  <c r="E24" i="11"/>
  <c r="D24" i="11"/>
  <c r="I102" i="10"/>
  <c r="H102" i="10"/>
  <c r="G102" i="10"/>
  <c r="F102" i="10"/>
  <c r="E102" i="10"/>
  <c r="D102" i="10"/>
  <c r="C102" i="10"/>
  <c r="J102" i="10" s="1"/>
  <c r="K102" i="10" s="1"/>
  <c r="I101" i="10"/>
  <c r="H101" i="10"/>
  <c r="G101" i="10"/>
  <c r="F101" i="10"/>
  <c r="E101" i="10"/>
  <c r="D101" i="10"/>
  <c r="C101" i="10"/>
  <c r="J101" i="10" s="1"/>
  <c r="C84" i="10"/>
  <c r="J83" i="10"/>
  <c r="I83" i="10"/>
  <c r="H83" i="10"/>
  <c r="G83" i="10"/>
  <c r="F83" i="10"/>
  <c r="E83" i="10"/>
  <c r="D83" i="10"/>
  <c r="J78" i="10"/>
  <c r="I78" i="10"/>
  <c r="H78" i="10"/>
  <c r="G78" i="10"/>
  <c r="F78" i="10"/>
  <c r="E78" i="10"/>
  <c r="D78" i="10"/>
  <c r="J74" i="10"/>
  <c r="I74" i="10"/>
  <c r="H74" i="10"/>
  <c r="G74" i="10"/>
  <c r="F74" i="10"/>
  <c r="E74" i="10"/>
  <c r="D74" i="10"/>
  <c r="J69" i="10"/>
  <c r="I69" i="10"/>
  <c r="H69" i="10"/>
  <c r="G69" i="10"/>
  <c r="F69" i="10"/>
  <c r="E69" i="10"/>
  <c r="D69" i="10"/>
  <c r="C63" i="10"/>
  <c r="C62" i="10"/>
  <c r="H61" i="10"/>
  <c r="C61" i="10"/>
  <c r="C60" i="10"/>
  <c r="J58" i="10"/>
  <c r="I58" i="10"/>
  <c r="H58" i="10"/>
  <c r="G58" i="10"/>
  <c r="F58" i="10"/>
  <c r="E58" i="10"/>
  <c r="D58" i="10"/>
  <c r="J53" i="10"/>
  <c r="I53" i="10"/>
  <c r="H53" i="10"/>
  <c r="G53" i="10"/>
  <c r="F53" i="10"/>
  <c r="E53" i="10"/>
  <c r="D53" i="10"/>
  <c r="C46" i="10"/>
  <c r="C45" i="10"/>
  <c r="C44" i="10"/>
  <c r="H43" i="10"/>
  <c r="C33" i="10"/>
  <c r="J32" i="10"/>
  <c r="I32" i="10"/>
  <c r="H32" i="10"/>
  <c r="G32" i="10"/>
  <c r="F32" i="10"/>
  <c r="E32" i="10"/>
  <c r="D32" i="10"/>
  <c r="J28" i="10"/>
  <c r="I28" i="10"/>
  <c r="H28" i="10"/>
  <c r="G28" i="10"/>
  <c r="F28" i="10"/>
  <c r="E28" i="10"/>
  <c r="D28" i="10"/>
  <c r="J24" i="10"/>
  <c r="I24" i="10"/>
  <c r="H24" i="10"/>
  <c r="G24" i="10"/>
  <c r="F24" i="10"/>
  <c r="E24" i="10"/>
  <c r="D24" i="10"/>
  <c r="I102" i="9"/>
  <c r="H102" i="9"/>
  <c r="G102" i="9"/>
  <c r="F102" i="9"/>
  <c r="E102" i="9"/>
  <c r="D102" i="9"/>
  <c r="C102" i="9"/>
  <c r="J102" i="9" s="1"/>
  <c r="K102" i="9" s="1"/>
  <c r="I101" i="9"/>
  <c r="H101" i="9"/>
  <c r="G101" i="9"/>
  <c r="F101" i="9"/>
  <c r="E101" i="9"/>
  <c r="D101" i="9"/>
  <c r="C101" i="9"/>
  <c r="J101" i="9" s="1"/>
  <c r="C84" i="9"/>
  <c r="J83" i="9"/>
  <c r="I83" i="9"/>
  <c r="H83" i="9"/>
  <c r="G83" i="9"/>
  <c r="F83" i="9"/>
  <c r="E83" i="9"/>
  <c r="D83" i="9"/>
  <c r="J78" i="9"/>
  <c r="I78" i="9"/>
  <c r="H78" i="9"/>
  <c r="G78" i="9"/>
  <c r="F78" i="9"/>
  <c r="E78" i="9"/>
  <c r="D78" i="9"/>
  <c r="J74" i="9"/>
  <c r="I74" i="9"/>
  <c r="H74" i="9"/>
  <c r="G74" i="9"/>
  <c r="F74" i="9"/>
  <c r="E74" i="9"/>
  <c r="D74" i="9"/>
  <c r="J69" i="9"/>
  <c r="I69" i="9"/>
  <c r="H69" i="9"/>
  <c r="G69" i="9"/>
  <c r="F69" i="9"/>
  <c r="E69" i="9"/>
  <c r="D69" i="9"/>
  <c r="C63" i="9"/>
  <c r="C62" i="9"/>
  <c r="H61" i="9"/>
  <c r="C61" i="9"/>
  <c r="C60" i="9"/>
  <c r="J58" i="9"/>
  <c r="I58" i="9"/>
  <c r="H58" i="9"/>
  <c r="G58" i="9"/>
  <c r="F58" i="9"/>
  <c r="E58" i="9"/>
  <c r="D58" i="9"/>
  <c r="J53" i="9"/>
  <c r="I53" i="9"/>
  <c r="H53" i="9"/>
  <c r="G53" i="9"/>
  <c r="F53" i="9"/>
  <c r="E53" i="9"/>
  <c r="D53" i="9"/>
  <c r="C46" i="9"/>
  <c r="C45" i="9"/>
  <c r="C44" i="9"/>
  <c r="H43" i="9"/>
  <c r="C33" i="9"/>
  <c r="J32" i="9"/>
  <c r="I32" i="9"/>
  <c r="H32" i="9"/>
  <c r="G32" i="9"/>
  <c r="F32" i="9"/>
  <c r="E32" i="9"/>
  <c r="D32" i="9"/>
  <c r="K29" i="9" s="1"/>
  <c r="J28" i="9"/>
  <c r="I28" i="9"/>
  <c r="H28" i="9"/>
  <c r="G28" i="9"/>
  <c r="F28" i="9"/>
  <c r="E28" i="9"/>
  <c r="D28" i="9"/>
  <c r="J24" i="9"/>
  <c r="I24" i="9"/>
  <c r="H24" i="9"/>
  <c r="G24" i="9"/>
  <c r="F24" i="9"/>
  <c r="E24" i="9"/>
  <c r="D24" i="9"/>
  <c r="K66" i="10" l="1"/>
  <c r="K54" i="10"/>
  <c r="K25" i="9"/>
  <c r="K75" i="9"/>
  <c r="K21" i="9"/>
  <c r="K70" i="9"/>
  <c r="K49" i="11"/>
  <c r="K75" i="11"/>
  <c r="K75" i="12"/>
  <c r="K54" i="9"/>
  <c r="K66" i="9"/>
  <c r="K79" i="11"/>
  <c r="K70" i="11"/>
  <c r="K54" i="11"/>
  <c r="K29" i="11"/>
  <c r="K25" i="11"/>
  <c r="K21" i="11"/>
  <c r="D33" i="11" s="1"/>
  <c r="H33" i="11" s="1"/>
  <c r="K79" i="12"/>
  <c r="K70" i="12"/>
  <c r="K66" i="12"/>
  <c r="K54" i="12"/>
  <c r="K49" i="12"/>
  <c r="K21" i="12"/>
  <c r="K29" i="12"/>
  <c r="K25" i="12"/>
  <c r="D33" i="12" s="1"/>
  <c r="H33" i="12" s="1"/>
  <c r="C87" i="12" s="1"/>
  <c r="K101" i="12"/>
  <c r="J103" i="12"/>
  <c r="K103" i="12" s="1"/>
  <c r="K101" i="11"/>
  <c r="K29" i="10"/>
  <c r="K49" i="10"/>
  <c r="K79" i="10"/>
  <c r="K25" i="10"/>
  <c r="K75" i="10"/>
  <c r="K21" i="10"/>
  <c r="K70" i="10"/>
  <c r="J103" i="10"/>
  <c r="K103" i="10" s="1"/>
  <c r="K101" i="10"/>
  <c r="K49" i="9"/>
  <c r="K79" i="9"/>
  <c r="J103" i="9"/>
  <c r="K103" i="9" s="1"/>
  <c r="K101" i="9"/>
  <c r="D33" i="9"/>
  <c r="H33" i="9" s="1"/>
  <c r="C87" i="9" s="1"/>
  <c r="D84" i="12" l="1"/>
  <c r="H84" i="12" s="1"/>
  <c r="C88" i="12" s="1"/>
  <c r="D33" i="10"/>
  <c r="H33" i="10" s="1"/>
  <c r="C87" i="10" s="1"/>
  <c r="D84" i="10"/>
  <c r="H84" i="10" s="1"/>
  <c r="C88" i="10" s="1"/>
  <c r="D84" i="11"/>
  <c r="H84" i="11" s="1"/>
  <c r="C88" i="11" s="1"/>
  <c r="C87" i="11"/>
  <c r="H87" i="11" s="1"/>
  <c r="H87" i="12"/>
  <c r="D84" i="9"/>
  <c r="H84" i="9" s="1"/>
  <c r="C88" i="9" s="1"/>
  <c r="H87" i="9" s="1"/>
  <c r="C84" i="7"/>
  <c r="C84" i="1"/>
  <c r="C101" i="7"/>
  <c r="J101" i="7" s="1"/>
  <c r="C102" i="7"/>
  <c r="J102" i="7" s="1"/>
  <c r="K102" i="7" s="1"/>
  <c r="I102" i="7"/>
  <c r="H102" i="7"/>
  <c r="G102" i="7"/>
  <c r="F102" i="7"/>
  <c r="E102" i="7"/>
  <c r="D102" i="7"/>
  <c r="I101" i="7"/>
  <c r="H101" i="7"/>
  <c r="G101" i="7"/>
  <c r="F101" i="7"/>
  <c r="E101" i="7"/>
  <c r="D101" i="7"/>
  <c r="D53" i="7"/>
  <c r="E53" i="7"/>
  <c r="F53" i="7"/>
  <c r="G53" i="7"/>
  <c r="H53" i="7"/>
  <c r="I53" i="7"/>
  <c r="J53" i="7"/>
  <c r="D58" i="7"/>
  <c r="K54" i="7" s="1"/>
  <c r="E58" i="7"/>
  <c r="F58" i="7"/>
  <c r="G58" i="7"/>
  <c r="H58" i="7"/>
  <c r="I58" i="7"/>
  <c r="J58" i="7"/>
  <c r="D69" i="7"/>
  <c r="E69" i="7"/>
  <c r="F69" i="7"/>
  <c r="G69" i="7"/>
  <c r="H69" i="7"/>
  <c r="I69" i="7"/>
  <c r="K66" i="7" s="1"/>
  <c r="J69" i="7"/>
  <c r="D74" i="7"/>
  <c r="E74" i="7"/>
  <c r="F74" i="7"/>
  <c r="G74" i="7"/>
  <c r="H74" i="7"/>
  <c r="I74" i="7"/>
  <c r="J74" i="7"/>
  <c r="D83" i="7"/>
  <c r="E83" i="7"/>
  <c r="F83" i="7"/>
  <c r="G83" i="7"/>
  <c r="H83" i="7"/>
  <c r="I83" i="7"/>
  <c r="J83" i="7"/>
  <c r="D24" i="7"/>
  <c r="E24" i="7"/>
  <c r="F24" i="7"/>
  <c r="G24" i="7"/>
  <c r="H24" i="7"/>
  <c r="I24" i="7"/>
  <c r="J24" i="7"/>
  <c r="D28" i="7"/>
  <c r="E28" i="7"/>
  <c r="F28" i="7"/>
  <c r="G28" i="7"/>
  <c r="H28" i="7"/>
  <c r="I28" i="7"/>
  <c r="J28" i="7"/>
  <c r="D32" i="7"/>
  <c r="E32" i="7"/>
  <c r="F32" i="7"/>
  <c r="G32" i="7"/>
  <c r="H32" i="7"/>
  <c r="I32" i="7"/>
  <c r="J32" i="7"/>
  <c r="C33" i="7"/>
  <c r="J78" i="7"/>
  <c r="I78" i="7"/>
  <c r="H78" i="7"/>
  <c r="G78" i="7"/>
  <c r="F78" i="7"/>
  <c r="E78" i="7"/>
  <c r="D78" i="7"/>
  <c r="K75" i="7" s="1"/>
  <c r="C63" i="7"/>
  <c r="C62" i="7"/>
  <c r="H61" i="7"/>
  <c r="C61" i="7"/>
  <c r="C60" i="7"/>
  <c r="C46" i="7"/>
  <c r="C45" i="7"/>
  <c r="C44" i="7"/>
  <c r="H43" i="7"/>
  <c r="D58" i="1"/>
  <c r="K54" i="1" s="1"/>
  <c r="E58" i="1"/>
  <c r="F58" i="1"/>
  <c r="G58" i="1"/>
  <c r="H58" i="1"/>
  <c r="I58" i="1"/>
  <c r="J58" i="1"/>
  <c r="D53" i="1"/>
  <c r="E53" i="1"/>
  <c r="F53" i="1"/>
  <c r="G53" i="1"/>
  <c r="H53" i="1"/>
  <c r="I53" i="1"/>
  <c r="J53" i="1"/>
  <c r="D69" i="1"/>
  <c r="E69" i="1"/>
  <c r="F69" i="1"/>
  <c r="G69" i="1"/>
  <c r="H69" i="1"/>
  <c r="I69" i="1"/>
  <c r="J69" i="1"/>
  <c r="D74" i="1"/>
  <c r="K70" i="1" s="1"/>
  <c r="E74" i="1"/>
  <c r="F74" i="1"/>
  <c r="G74" i="1"/>
  <c r="H74" i="1"/>
  <c r="I74" i="1"/>
  <c r="J74" i="1"/>
  <c r="D83" i="1"/>
  <c r="E83" i="1"/>
  <c r="F83" i="1"/>
  <c r="G83" i="1"/>
  <c r="H83" i="1"/>
  <c r="I83" i="1"/>
  <c r="J83" i="1"/>
  <c r="H43" i="1"/>
  <c r="C46" i="1"/>
  <c r="C45" i="1"/>
  <c r="C44" i="1"/>
  <c r="I24" i="1"/>
  <c r="J24" i="1"/>
  <c r="D24" i="1"/>
  <c r="E24" i="1"/>
  <c r="F24" i="1"/>
  <c r="G24" i="1"/>
  <c r="H24" i="1"/>
  <c r="C63" i="1"/>
  <c r="C62" i="1"/>
  <c r="C61" i="1"/>
  <c r="C60" i="1"/>
  <c r="H61" i="1"/>
  <c r="J78" i="1"/>
  <c r="I78" i="1"/>
  <c r="H78" i="1"/>
  <c r="G78" i="1"/>
  <c r="F78" i="1"/>
  <c r="E78" i="1"/>
  <c r="K75" i="1" s="1"/>
  <c r="D78" i="1"/>
  <c r="C33" i="1"/>
  <c r="J32" i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I102" i="1"/>
  <c r="H102" i="1"/>
  <c r="G102" i="1"/>
  <c r="F102" i="1"/>
  <c r="E102" i="1"/>
  <c r="D102" i="1"/>
  <c r="C102" i="1"/>
  <c r="J102" i="1" s="1"/>
  <c r="K102" i="1" s="1"/>
  <c r="I101" i="1"/>
  <c r="H101" i="1"/>
  <c r="G101" i="1"/>
  <c r="F101" i="1"/>
  <c r="E101" i="1"/>
  <c r="D101" i="1"/>
  <c r="C101" i="1"/>
  <c r="J101" i="1"/>
  <c r="K101" i="1" s="1"/>
  <c r="H87" i="10" l="1"/>
  <c r="K101" i="7"/>
  <c r="J103" i="7"/>
  <c r="K103" i="7" s="1"/>
  <c r="K29" i="1"/>
  <c r="K66" i="1"/>
  <c r="K79" i="1"/>
  <c r="J103" i="1"/>
  <c r="K103" i="1" s="1"/>
  <c r="K25" i="7"/>
  <c r="K29" i="7"/>
  <c r="K21" i="7"/>
  <c r="K79" i="7"/>
  <c r="K70" i="7"/>
  <c r="K49" i="7"/>
  <c r="K49" i="1"/>
  <c r="D84" i="1" s="1"/>
  <c r="H84" i="1" s="1"/>
  <c r="C88" i="1" s="1"/>
  <c r="K25" i="1"/>
  <c r="K21" i="1"/>
  <c r="D33" i="7" l="1"/>
  <c r="H33" i="7" s="1"/>
  <c r="C87" i="7" s="1"/>
  <c r="D84" i="7"/>
  <c r="H84" i="7" s="1"/>
  <c r="C88" i="7" s="1"/>
  <c r="D33" i="1"/>
  <c r="H33" i="1" s="1"/>
  <c r="C87" i="1" s="1"/>
  <c r="H87" i="1" s="1"/>
  <c r="H87" i="7" l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<sst xmlns="http://schemas.openxmlformats.org/spreadsheetml/2006/main" count="677" uniqueCount="111">
  <si>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</si>
  <si>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</si>
  <si>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</si>
  <si>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</si>
  <si>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</si>
  <si>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</si>
  <si>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</si>
  <si>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</si>
  <si>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</si>
  <si>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</si>
  <si>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</si>
  <si>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</si>
  <si>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</si>
  <si>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</si>
  <si>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</si>
  <si>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</si>
  <si>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</si>
  <si>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</si>
  <si>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</si>
  <si>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</si>
  <si>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</si>
  <si>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</si>
  <si>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</si>
  <si>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</si>
  <si>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</si>
  <si>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</si>
  <si>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</si>
  <si>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</si>
  <si>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</si>
  <si>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</si>
  <si>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</si>
  <si>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</si>
  <si>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</si>
  <si>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</si>
  <si>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</si>
  <si>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</si>
  <si>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</si>
  <si>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</si>
  <si>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</si>
  <si>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</si>
  <si>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</si>
  <si>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</si>
  <si>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</si>
  <si>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</si>
  <si>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</si>
  <si>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</si>
  <si>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</si>
  <si>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</si>
  <si>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</si>
  <si>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</si>
  <si>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</si>
  <si>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</si>
  <si>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</si>
  <si>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</si>
  <si>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</si>
  <si>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</si>
  <si>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</si>
  <si>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</si>
  <si>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</si>
  <si>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</si>
  <si>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</si>
  <si>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</si>
  <si>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</si>
  <si>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</si>
  <si>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</si>
  <si>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</si>
  <si>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</si>
  <si>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</si>
  <si>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</si>
  <si>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</si>
  <si>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</si>
  <si>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</si>
  <si>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</si>
  <si>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</si>
  <si>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</si>
  <si>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</si>
  <si>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</si>
  <si>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</si>
  <si>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</si>
  <si>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Linda Perissinotto</t>
  </si>
  <si>
    <t>Area Contabile</t>
  </si>
  <si>
    <t>Ragioneria-Tributi</t>
  </si>
  <si>
    <t>B3</t>
  </si>
  <si>
    <t xml:space="preserve">  Collaboratore Ammi.vo</t>
  </si>
  <si>
    <t>X</t>
  </si>
  <si>
    <t>Area Tecnica</t>
  </si>
  <si>
    <t>Tecnico</t>
  </si>
  <si>
    <t>Benedetta Bergamini</t>
  </si>
  <si>
    <t>C1</t>
  </si>
  <si>
    <t>Istruttore Ammi.vo</t>
  </si>
  <si>
    <t>Area di Polizia Locale</t>
  </si>
  <si>
    <t>Servizio di polizia</t>
  </si>
  <si>
    <t>DENIS POLPETTA</t>
  </si>
  <si>
    <t>Area scolastica</t>
  </si>
  <si>
    <t>Servizio di cucina</t>
  </si>
  <si>
    <t>MARIARITA MICHELETTI</t>
  </si>
  <si>
    <t>Collaboratore</t>
  </si>
  <si>
    <t>Area Tecnica manutentiva</t>
  </si>
  <si>
    <t>Servizio tecnico</t>
  </si>
  <si>
    <t>Area tecnica manutentiva</t>
  </si>
  <si>
    <t>ENRICO TIRITAN</t>
  </si>
  <si>
    <t>SIMONE STEFANI</t>
  </si>
  <si>
    <t>B4</t>
  </si>
  <si>
    <t>ATTUAZIONE MISURE ANTICORRUZIONE</t>
  </si>
  <si>
    <t>B5</t>
  </si>
  <si>
    <t>A6</t>
  </si>
  <si>
    <t>GESTIONE DI LAVORI DI RIQUALIFICAZIONE GIARDINIOCALITA' CAMPRA</t>
  </si>
  <si>
    <t>STUDIO PER LE MODIFICHE RIGUARDANTI IL CUP DA APPLICARE</t>
  </si>
  <si>
    <t>SORVEGLIANZA SUL TERRITORIO NEL RISPETTO DELLE NORME ANTI-COVID19</t>
  </si>
  <si>
    <t>INTERVENTI MIRATI DI SANIFICAZIONE E PULIZIA UFFICI COMUNALI PER GARANTIRE IL LORO UTILIZZO NELLA MASSIMA SICUREZZA</t>
  </si>
  <si>
    <t>MONITORAGGIO DEL PARCO AUTOMEZZI COMUNALI AI FINI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</si>
</sst>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70" zoomScaleNormal="170" zoomScaleSheetLayoutView="91" zoomScalePageLayoutView="146" workbookViewId="0">
      <selection activeCell="B9" sqref="A9:XFD9"/>
    </sheetView>
  </sheetViews>
  <sheetFormatPr defaultColWidth="8.85546875" defaultRowHeight="12.75" x14ac:dyDescent="0.2"/>
  <cols>
    <col min="1" max="1" width="13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85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86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87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88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89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106</v>
      </c>
      <c r="C8" s="176"/>
      <c r="D8" s="177"/>
      <c r="E8" s="177"/>
      <c r="F8" s="177"/>
      <c r="G8" s="178">
        <v>1</v>
      </c>
      <c r="H8" s="178"/>
      <c r="I8" s="179">
        <v>0.4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84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84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349.5</v>
      </c>
      <c r="E33" s="159"/>
      <c r="F33" s="159"/>
      <c r="G33" s="159"/>
      <c r="H33" s="148">
        <f>D33/(C33*7)</f>
        <v>0.97899159663865543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2021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Benedetta Bergamini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Istruttore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6.333333333333333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84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84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Tecnico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Benedetta Bergamini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84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6</v>
      </c>
      <c r="J69" s="46">
        <f t="shared" si="5"/>
        <v>7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84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84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84</v>
      </c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322.66666666666663</v>
      </c>
      <c r="E84" s="111"/>
      <c r="F84" s="111"/>
      <c r="G84" s="111"/>
      <c r="H84" s="112">
        <f>D84/(C84*7)</f>
        <v>0.94071914480077734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0.97899159663865543</v>
      </c>
      <c r="D87" s="116"/>
      <c r="E87" s="117" t="s">
        <v>59</v>
      </c>
      <c r="F87" s="117"/>
      <c r="G87" s="118"/>
      <c r="H87" s="121">
        <f>(C87*H20)+(C88*H48)</f>
        <v>0.96023809523809511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0.94071914480077734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50" zoomScaleNormal="150" zoomScaleSheetLayoutView="91" zoomScalePageLayoutView="146" workbookViewId="0">
      <selection activeCell="B9" sqref="B9:C9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81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79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83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107</v>
      </c>
      <c r="C8" s="176"/>
      <c r="D8" s="177"/>
      <c r="E8" s="177"/>
      <c r="F8" s="177"/>
      <c r="G8" s="178">
        <v>1</v>
      </c>
      <c r="H8" s="178"/>
      <c r="I8" s="179">
        <v>0.75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0.8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84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7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84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" si="1">((IF(E26="X",E25,"0")+(IF(E27="X",E25,"0"))))</f>
        <v>0</v>
      </c>
      <c r="F28" s="39">
        <f t="shared" ref="F28" si="2">((IF(F26="X",F25,"0")+(IF(F27="X",F25,"0"))))</f>
        <v>0</v>
      </c>
      <c r="G28" s="40">
        <f t="shared" ref="G28" si="3">((IF(G26="X",G25,"0")+(IF(G27="X",G25,"0"))))</f>
        <v>0</v>
      </c>
      <c r="H28" s="42">
        <f t="shared" ref="H28" si="4">((IF(H26="X",H25,"0")+(IF(H27="X",H25,"0"))))</f>
        <v>0</v>
      </c>
      <c r="I28" s="42">
        <f t="shared" ref="I28" si="5">((IF(I26="X",I25,"0")+(IF(I27="X",I25,"0"))))</f>
        <v>0</v>
      </c>
      <c r="J28" s="42">
        <f t="shared" ref="J28" si="6">((IF(J26="X",J25,"0")+(IF(J27="X",J25,"0"))))</f>
        <v>14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" si="7">((IF(E30="X",E29,"0")+(IF(E31="X",E29,"0"))))</f>
        <v>0</v>
      </c>
      <c r="F32" s="44">
        <f t="shared" ref="F32" si="8">((IF(F30="X",F29,"0")+(IF(F31="X",F29,"0"))))</f>
        <v>0</v>
      </c>
      <c r="G32" s="45">
        <f t="shared" ref="G32" si="9">((IF(G30="X",G29,"0")+(IF(G31="X",G29,"0"))))</f>
        <v>0</v>
      </c>
      <c r="H32" s="46">
        <f t="shared" ref="H32" si="10">((IF(H30="X",H29,"0")+(IF(H31="X",H29,"0"))))</f>
        <v>0</v>
      </c>
      <c r="I32" s="46">
        <f t="shared" ref="I32" si="11">((IF(I30="X",I29,"0")+(IF(I31="X",I29,"0"))))</f>
        <v>0</v>
      </c>
      <c r="J32" s="46">
        <f t="shared" ref="J32" si="12">((IF(J30="X",J29,"0")+(IF(J31="X",J29,"0"))))</f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357</v>
      </c>
      <c r="E33" s="159"/>
      <c r="F33" s="159"/>
      <c r="G33" s="159"/>
      <c r="H33" s="148">
        <f>D33/(C33*7)</f>
        <v>1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2021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Linda Perissinotto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B4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 xml:space="preserve">  Collaboratore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84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13">((IF(E50="X",E49,"0")+(IF(E51="X",E49,"0")+IF(E52="X",E49,"0"))))</f>
        <v>0</v>
      </c>
      <c r="F53" s="44">
        <f t="shared" si="13"/>
        <v>0</v>
      </c>
      <c r="G53" s="45">
        <f t="shared" si="13"/>
        <v>0</v>
      </c>
      <c r="H53" s="46">
        <f t="shared" si="13"/>
        <v>0</v>
      </c>
      <c r="I53" s="46">
        <f t="shared" si="13"/>
        <v>6</v>
      </c>
      <c r="J53" s="46">
        <f t="shared" si="13"/>
        <v>14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84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" si="14">((IF(E55="X",E54,"0")+(IF(E56="X",E54,"0")+IF(E57="X",E54,"0"))))</f>
        <v>0</v>
      </c>
      <c r="F58" s="44">
        <f t="shared" ref="F58" si="15">((IF(F55="X",F54,"0")+(IF(F56="X",F54,"0")+IF(F57="X",F54,"0"))))</f>
        <v>0</v>
      </c>
      <c r="G58" s="45">
        <f t="shared" ref="G58" si="16">((IF(G55="X",G54,"0")+(IF(G56="X",G54,"0")+IF(G57="X",G54,"0"))))</f>
        <v>0</v>
      </c>
      <c r="H58" s="46">
        <f t="shared" ref="H58" si="17">((IF(H55="X",H54,"0")+(IF(H56="X",H54,"0")+IF(H57="X",H54,"0"))))</f>
        <v>0</v>
      </c>
      <c r="I58" s="46">
        <f t="shared" ref="I58" si="18">((IF(I55="X",I54,"0")+(IF(I56="X",I54,"0")+IF(I57="X",I54,"0"))))</f>
        <v>6</v>
      </c>
      <c r="J58" s="46">
        <f t="shared" ref="J58" si="19">((IF(J55="X",J54,"0")+(IF(J56="X",J54,"0")+IF(J57="X",J54,"0"))))</f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Contabile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Ragioneria-Tributi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Linda Perissinotto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B4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7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/>
      <c r="J67" s="35" t="s">
        <v>84</v>
      </c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84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20">((IF(E67="X",E66,"0")+(IF(E68="X",E66,"0"))))</f>
        <v>0</v>
      </c>
      <c r="F69" s="44">
        <f t="shared" si="20"/>
        <v>0</v>
      </c>
      <c r="G69" s="45">
        <f t="shared" si="20"/>
        <v>0</v>
      </c>
      <c r="H69" s="46">
        <f t="shared" si="20"/>
        <v>0</v>
      </c>
      <c r="I69" s="46">
        <f t="shared" si="20"/>
        <v>0</v>
      </c>
      <c r="J69" s="46">
        <f t="shared" si="20"/>
        <v>14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84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84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84</v>
      </c>
    </row>
    <row r="74" spans="1:12" ht="35.25" hidden="1" customHeight="1" thickBot="1" x14ac:dyDescent="0.25">
      <c r="A74" s="18"/>
      <c r="B74" s="109"/>
      <c r="C74" s="109"/>
      <c r="D74" s="44">
        <f t="shared" ref="D74:J74" si="21">((IF(D71="X",D70,"0")+IF(D72="X",D70,"0")+(IF(D73="X",D70,"0"))))</f>
        <v>0</v>
      </c>
      <c r="E74" s="44">
        <f t="shared" si="21"/>
        <v>0</v>
      </c>
      <c r="F74" s="44">
        <f t="shared" si="21"/>
        <v>0</v>
      </c>
      <c r="G74" s="45">
        <f t="shared" si="21"/>
        <v>0</v>
      </c>
      <c r="H74" s="46">
        <f t="shared" si="21"/>
        <v>0</v>
      </c>
      <c r="I74" s="46">
        <f t="shared" si="21"/>
        <v>0</v>
      </c>
      <c r="J74" s="46">
        <f t="shared" si="21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22">((IF(E76="X",E75,"0")+IF(E77="X",E75,"0")))</f>
        <v>0</v>
      </c>
      <c r="F78" s="44">
        <f t="shared" si="22"/>
        <v>0</v>
      </c>
      <c r="G78" s="45">
        <f t="shared" si="22"/>
        <v>0</v>
      </c>
      <c r="H78" s="46">
        <f t="shared" si="22"/>
        <v>0</v>
      </c>
      <c r="I78" s="46">
        <f t="shared" si="22"/>
        <v>0</v>
      </c>
      <c r="J78" s="46">
        <f t="shared" si="22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84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23">((IF(E80="X",E79,"0")+IF(E81="X",E79,"0")+(IF(E82="X",E79,"0"))))</f>
        <v>0</v>
      </c>
      <c r="F83" s="44">
        <f t="shared" si="23"/>
        <v>0</v>
      </c>
      <c r="G83" s="45">
        <f t="shared" si="23"/>
        <v>0</v>
      </c>
      <c r="H83" s="46">
        <f t="shared" si="23"/>
        <v>0</v>
      </c>
      <c r="I83" s="46">
        <f t="shared" si="23"/>
        <v>0</v>
      </c>
      <c r="J83" s="46">
        <f t="shared" si="23"/>
        <v>21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336.66666666666669</v>
      </c>
      <c r="E84" s="111"/>
      <c r="F84" s="111"/>
      <c r="G84" s="111"/>
      <c r="H84" s="112">
        <f>D84/(C84*7)</f>
        <v>0.98153547133138974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1</v>
      </c>
      <c r="D87" s="116"/>
      <c r="E87" s="117" t="s">
        <v>59</v>
      </c>
      <c r="F87" s="117"/>
      <c r="G87" s="118"/>
      <c r="H87" s="121">
        <f>(C87*H20)+(C88*H48)</f>
        <v>0.99095238095238103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0.98153547133138974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50" zoomScaleNormal="150" zoomScaleSheetLayoutView="91" zoomScalePageLayoutView="146" workbookViewId="0">
      <selection activeCell="I10" sqref="I10:J10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91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92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88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67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108</v>
      </c>
      <c r="C8" s="176"/>
      <c r="D8" s="177"/>
      <c r="E8" s="177"/>
      <c r="F8" s="177"/>
      <c r="G8" s="178">
        <v>1</v>
      </c>
      <c r="H8" s="178"/>
      <c r="I8" s="179">
        <v>0.75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5.5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/>
      <c r="I22" s="34" t="s">
        <v>84</v>
      </c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 t="s">
        <v>84</v>
      </c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5</v>
      </c>
      <c r="I24" s="42">
        <f t="shared" si="0"/>
        <v>6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5.5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 t="s">
        <v>84</v>
      </c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5</v>
      </c>
      <c r="I28" s="42">
        <f t="shared" si="1"/>
        <v>6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6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84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 t="s">
        <v>84</v>
      </c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288.5</v>
      </c>
      <c r="E33" s="159"/>
      <c r="F33" s="159"/>
      <c r="G33" s="159"/>
      <c r="H33" s="148">
        <f>D33/(C33*7)</f>
        <v>0.8081232492997199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2021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DENIS POLPETTA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08" t="s">
        <v>75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84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 t="s">
        <v>84</v>
      </c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84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>((IF(H55="X",H54,"0")+(IF(H56="X",H54,"0")+IF(H57="X",H54,"0"))))</f>
        <v>0</v>
      </c>
      <c r="I58" s="46">
        <f>((IF(I55="X",I54,"0")+(IF(I56="X",I54,"0")+IF(I57="X",I54,"0"))))</f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di Polizia Locale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polizia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DENIS POLPETTA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/>
      <c r="I67" s="35" t="s">
        <v>84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>((IF(H67="X",H66,"0")+(IF(H68="X",H66,"0"))))</f>
        <v>0</v>
      </c>
      <c r="I69" s="46">
        <f>((IF(I67="X",I66,"0")+(IF(I68="X",I66,"0"))))</f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 t="s">
        <v>84</v>
      </c>
      <c r="I71" s="35"/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 t="s">
        <v>84</v>
      </c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84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279.33333333333337</v>
      </c>
      <c r="E84" s="111"/>
      <c r="F84" s="111"/>
      <c r="G84" s="111"/>
      <c r="H84" s="112">
        <f>D84/(C84*7)</f>
        <v>0.81438289601554914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0.8081232492997199</v>
      </c>
      <c r="D87" s="116"/>
      <c r="E87" s="117" t="s">
        <v>59</v>
      </c>
      <c r="F87" s="117"/>
      <c r="G87" s="118"/>
      <c r="H87" s="121">
        <f>(C87*H20)+(C88*H48)</f>
        <v>0.81119047619047624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0.81438289601554914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79" zoomScale="160" zoomScaleNormal="160" zoomScaleSheetLayoutView="91" zoomScalePageLayoutView="146" workbookViewId="0">
      <selection activeCell="H87" sqref="H87:K8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93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94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95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105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96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ht="30" customHeight="1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>
        <v>0.8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0.4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16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84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 t="s">
        <v>84</v>
      </c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321.5</v>
      </c>
      <c r="E33" s="159"/>
      <c r="F33" s="159"/>
      <c r="G33" s="159"/>
      <c r="H33" s="148">
        <f>D33/(C33*7)</f>
        <v>0.90056022408963587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2021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MARIARITA MICHELETTI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A6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Collaboratore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12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84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6</v>
      </c>
      <c r="J53" s="46">
        <f t="shared" si="3"/>
        <v>14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84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scolastica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cucina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MARIARITA MICHELETTI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A6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9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6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 t="s">
        <v>84</v>
      </c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 t="s">
        <v>84</v>
      </c>
      <c r="J72" s="34"/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18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9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6</v>
      </c>
      <c r="J83" s="46">
        <f t="shared" si="8"/>
        <v>14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308</v>
      </c>
      <c r="E84" s="111"/>
      <c r="F84" s="111"/>
      <c r="G84" s="111"/>
      <c r="H84" s="112">
        <f>D84/(C84*7)</f>
        <v>0.89795918367346939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0.90056022408963587</v>
      </c>
      <c r="D87" s="116"/>
      <c r="E87" s="117" t="s">
        <v>59</v>
      </c>
      <c r="F87" s="117"/>
      <c r="G87" s="118"/>
      <c r="H87" s="121">
        <f>(C87*H20)+(C88*H48)</f>
        <v>0.89928571428571424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0.89795918367346939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70" zoomScaleNormal="170" zoomScaleSheetLayoutView="91" zoomScalePageLayoutView="146" workbookViewId="0">
      <selection activeCell="B9" sqref="B9:C9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97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98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101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104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110</v>
      </c>
      <c r="C8" s="176"/>
      <c r="D8" s="177"/>
      <c r="E8" s="177"/>
      <c r="F8" s="177"/>
      <c r="G8" s="178">
        <v>1</v>
      </c>
      <c r="H8" s="178"/>
      <c r="I8" s="179">
        <v>0.85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340</v>
      </c>
      <c r="E33" s="159"/>
      <c r="F33" s="159"/>
      <c r="G33" s="159"/>
      <c r="H33" s="148">
        <f>D33/(C33*7)</f>
        <v>0.95238095238095233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2021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SIMONE STEFANI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B5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84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6.5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7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SIMONE STEFANI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B5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84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84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84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300.66666666666669</v>
      </c>
      <c r="E84" s="111"/>
      <c r="F84" s="111"/>
      <c r="G84" s="111"/>
      <c r="H84" s="112">
        <f>D84/(C84*7)</f>
        <v>0.87657920310981541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0.95238095238095233</v>
      </c>
      <c r="D87" s="116"/>
      <c r="E87" s="117" t="s">
        <v>59</v>
      </c>
      <c r="F87" s="117"/>
      <c r="G87" s="118"/>
      <c r="H87" s="121">
        <f>(C87*H20)+(C88*H48)</f>
        <v>0.91523809523809518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0.87657920310981541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abSelected="1" topLeftCell="B82" zoomScale="160" zoomScaleNormal="160" zoomScaleSheetLayoutView="91" zoomScalePageLayoutView="146" workbookViewId="0">
      <selection activeCell="H87" sqref="H87:K8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99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98</v>
      </c>
      <c r="D2" s="155"/>
      <c r="E2" s="155"/>
      <c r="F2" s="155"/>
      <c r="G2" s="5"/>
      <c r="H2" s="132">
        <v>2021</v>
      </c>
      <c r="I2" s="133"/>
      <c r="J2" s="134"/>
    </row>
    <row r="3" spans="1:12" ht="15" x14ac:dyDescent="0.2">
      <c r="B3" s="6" t="s">
        <v>3</v>
      </c>
      <c r="C3" s="155" t="s">
        <v>100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110</v>
      </c>
      <c r="C8" s="176"/>
      <c r="D8" s="177"/>
      <c r="E8" s="177"/>
      <c r="F8" s="177"/>
      <c r="G8" s="178">
        <v>1</v>
      </c>
      <c r="H8" s="178"/>
      <c r="I8" s="179">
        <v>0.85</v>
      </c>
      <c r="J8" s="180"/>
    </row>
    <row r="9" spans="1:12" x14ac:dyDescent="0.2">
      <c r="B9" s="175" t="s">
        <v>103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 t="s">
        <v>84</v>
      </c>
      <c r="J22" s="34"/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6.5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 t="s">
        <v>84</v>
      </c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6</v>
      </c>
      <c r="J32" s="46">
        <f t="shared" si="2"/>
        <v>7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327.5</v>
      </c>
      <c r="E33" s="159"/>
      <c r="F33" s="159"/>
      <c r="G33" s="159"/>
      <c r="H33" s="148">
        <f>D33/(C33*7)</f>
        <v>0.91736694677871145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v>2020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ENRICO TIRITAN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B3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6.5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84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6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84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2021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ENRICO TIRITAN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B3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84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84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301.66666666666669</v>
      </c>
      <c r="E84" s="111"/>
      <c r="F84" s="111"/>
      <c r="G84" s="111"/>
      <c r="H84" s="112">
        <f>D84/(C84*7)</f>
        <v>0.87949465500485913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0.91736694677871145</v>
      </c>
      <c r="D87" s="116"/>
      <c r="E87" s="117" t="s">
        <v>59</v>
      </c>
      <c r="F87" s="117"/>
      <c r="G87" s="118"/>
      <c r="H87" s="121">
        <f>(C87*H20)+(C88*H48)</f>
        <v>0.89880952380952384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0.87949465500485913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Istruttore - BERGAMINI</vt:lpstr>
      <vt:lpstr>Collaboratore - PERISSINOTTO</vt:lpstr>
      <vt:lpstr>Polizia Locale - POLPETTA</vt:lpstr>
      <vt:lpstr>Educatori - MICHELETTI</vt:lpstr>
      <vt:lpstr>Operai - STEFANI</vt:lpstr>
      <vt:lpstr>Operai - TIRITAN</vt:lpstr>
      <vt:lpstr>'Collaboratore - PERISSINOTTO'!Area_stampa</vt:lpstr>
      <vt:lpstr>'Educatori - MICHELETTI'!Area_stampa</vt:lpstr>
      <vt:lpstr>'Istruttore - BERGAMINI'!Area_stampa</vt:lpstr>
      <vt:lpstr>'Operai - STEFANI'!Area_stampa</vt:lpstr>
      <vt:lpstr>'Operai - TIRITAN'!Area_stampa</vt:lpstr>
      <vt:lpstr>'Polizia Locale - POLPETTA'!Area_stampa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2020-06-08T07:46:38Z</cp:lastPrinted>
  <dcterms:created xsi:type="dcterms:W3CDTF">2018-01-06T09:47:29Z</dcterms:created>
  <dcterms:modified xsi:type="dcterms:W3CDTF">2022-04-08T10:12:09Z</dcterms:modified>
</cp:coreProperties>
</file>