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A2BC" lockStructure="1" lockWindows="1"/>
  <bookViews>
    <workbookView xWindow="-120" yWindow="-120" windowWidth="20730" windowHeight="11160" firstSheet="3" activeTab="7"/>
  </bookViews>
  <sheets>
    <sheet name="ISTRUTTORE - BERGAMINI" sheetId="9" r:id="rId1"/>
    <sheet name="Collaboratore - PERISSINOTTO" sheetId="1" r:id="rId2"/>
    <sheet name="Polizia Locale - POLPETTA" sheetId="10" r:id="rId3"/>
    <sheet name="Polizia Locale - NARDOZZA" sheetId="4" r:id="rId4"/>
    <sheet name="Educatori - MICHELETTI" sheetId="7" r:id="rId5"/>
    <sheet name="Operai - STEFANI" sheetId="11" r:id="rId6"/>
    <sheet name="Operai - TIRITAN" sheetId="12" r:id="rId7"/>
    <sheet name="Operai - TOLASI" sheetId="5" r:id="rId8"/>
  </sheets>
  <definedNames>
    <definedName name="_xlnm.Print_Area" localSheetId="1">'Collaboratore - PERISSINOTTO'!$B$1:$K$97</definedName>
    <definedName name="_xlnm.Print_Area" localSheetId="4">'Educatori - MICHELETTI'!$B$1:$K$97</definedName>
    <definedName name="_xlnm.Print_Area" localSheetId="0">'ISTRUTTORE - BERGAMINI'!$B$1:$K$97</definedName>
    <definedName name="_xlnm.Print_Area" localSheetId="5">'Operai - STEFANI'!$B$1:$K$97</definedName>
    <definedName name="_xlnm.Print_Area" localSheetId="6">'Operai - TIRITAN'!$B$1:$K$97</definedName>
    <definedName name="_xlnm.Print_Area" localSheetId="7">'Operai - TOLASI'!$B$1:$K$97</definedName>
    <definedName name="_xlnm.Print_Area" localSheetId="3">'Polizia Locale - NARDOZZA'!$B$1:$K$97</definedName>
    <definedName name="_xlnm.Print_Area" localSheetId="2">'Polizia Locale - POLPETTA'!$B$1:$K$97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1" l="1"/>
  <c r="H33" i="11"/>
  <c r="H87" i="11"/>
  <c r="J28" i="5"/>
  <c r="J102" i="12"/>
  <c r="K102" i="12" s="1"/>
  <c r="I102" i="12"/>
  <c r="H102" i="12"/>
  <c r="G102" i="12"/>
  <c r="F102" i="12"/>
  <c r="E102" i="12"/>
  <c r="D102" i="12"/>
  <c r="C102" i="12"/>
  <c r="I101" i="12"/>
  <c r="H101" i="12"/>
  <c r="G101" i="12"/>
  <c r="F101" i="12"/>
  <c r="E101" i="12"/>
  <c r="D101" i="12"/>
  <c r="C101" i="12"/>
  <c r="J101" i="12" s="1"/>
  <c r="C84" i="12"/>
  <c r="J83" i="12"/>
  <c r="I83" i="12"/>
  <c r="H83" i="12"/>
  <c r="G83" i="12"/>
  <c r="F83" i="12"/>
  <c r="E83" i="12"/>
  <c r="D83" i="12"/>
  <c r="J78" i="12"/>
  <c r="I78" i="12"/>
  <c r="H78" i="12"/>
  <c r="G78" i="12"/>
  <c r="F78" i="12"/>
  <c r="E78" i="12"/>
  <c r="D78" i="12"/>
  <c r="K75" i="12" s="1"/>
  <c r="J74" i="12"/>
  <c r="I74" i="12"/>
  <c r="H74" i="12"/>
  <c r="G74" i="12"/>
  <c r="F74" i="12"/>
  <c r="E74" i="12"/>
  <c r="D74" i="12"/>
  <c r="J69" i="12"/>
  <c r="I69" i="12"/>
  <c r="H69" i="12"/>
  <c r="G69" i="12"/>
  <c r="F69" i="12"/>
  <c r="E69" i="12"/>
  <c r="D69" i="12"/>
  <c r="C63" i="12"/>
  <c r="C62" i="12"/>
  <c r="H61" i="12"/>
  <c r="C61" i="12"/>
  <c r="C60" i="12"/>
  <c r="J58" i="12"/>
  <c r="I58" i="12"/>
  <c r="H58" i="12"/>
  <c r="G58" i="12"/>
  <c r="F58" i="12"/>
  <c r="E58" i="12"/>
  <c r="D58" i="12"/>
  <c r="J53" i="12"/>
  <c r="I53" i="12"/>
  <c r="H53" i="12"/>
  <c r="G53" i="12"/>
  <c r="F53" i="12"/>
  <c r="E53" i="12"/>
  <c r="D53" i="12"/>
  <c r="C46" i="12"/>
  <c r="C45" i="12"/>
  <c r="C44" i="12"/>
  <c r="C33" i="12"/>
  <c r="J32" i="12"/>
  <c r="I32" i="12"/>
  <c r="H32" i="12"/>
  <c r="G32" i="12"/>
  <c r="F32" i="12"/>
  <c r="E32" i="12"/>
  <c r="D32" i="12"/>
  <c r="J28" i="12"/>
  <c r="I28" i="12"/>
  <c r="H28" i="12"/>
  <c r="G28" i="12"/>
  <c r="F28" i="12"/>
  <c r="E28" i="12"/>
  <c r="D28" i="12"/>
  <c r="J24" i="12"/>
  <c r="I24" i="12"/>
  <c r="H24" i="12"/>
  <c r="G24" i="12"/>
  <c r="F24" i="12"/>
  <c r="E24" i="12"/>
  <c r="D24" i="12"/>
  <c r="I102" i="11"/>
  <c r="H102" i="11"/>
  <c r="G102" i="11"/>
  <c r="F102" i="11"/>
  <c r="E102" i="11"/>
  <c r="D102" i="11"/>
  <c r="C102" i="11"/>
  <c r="J102" i="11" s="1"/>
  <c r="K102" i="11" s="1"/>
  <c r="J101" i="11"/>
  <c r="J103" i="11" s="1"/>
  <c r="K103" i="11" s="1"/>
  <c r="I101" i="11"/>
  <c r="H101" i="11"/>
  <c r="G101" i="11"/>
  <c r="F101" i="11"/>
  <c r="E101" i="11"/>
  <c r="D101" i="11"/>
  <c r="C101" i="11"/>
  <c r="C84" i="11"/>
  <c r="J83" i="11"/>
  <c r="I83" i="11"/>
  <c r="H83" i="11"/>
  <c r="G83" i="11"/>
  <c r="F83" i="11"/>
  <c r="E83" i="11"/>
  <c r="D83" i="11"/>
  <c r="J78" i="11"/>
  <c r="I78" i="11"/>
  <c r="H78" i="11"/>
  <c r="G78" i="11"/>
  <c r="F78" i="11"/>
  <c r="E78" i="11"/>
  <c r="D78" i="11"/>
  <c r="K75" i="11" s="1"/>
  <c r="J74" i="11"/>
  <c r="I74" i="11"/>
  <c r="H74" i="11"/>
  <c r="G74" i="11"/>
  <c r="F74" i="11"/>
  <c r="E74" i="11"/>
  <c r="D74" i="11"/>
  <c r="J69" i="11"/>
  <c r="I69" i="11"/>
  <c r="H69" i="11"/>
  <c r="G69" i="11"/>
  <c r="F69" i="11"/>
  <c r="E69" i="11"/>
  <c r="D69" i="11"/>
  <c r="K66" i="11" s="1"/>
  <c r="C63" i="11"/>
  <c r="C62" i="11"/>
  <c r="H61" i="11"/>
  <c r="C61" i="11"/>
  <c r="C60" i="11"/>
  <c r="J58" i="11"/>
  <c r="I58" i="11"/>
  <c r="H58" i="11"/>
  <c r="G58" i="11"/>
  <c r="F58" i="11"/>
  <c r="E58" i="11"/>
  <c r="D58" i="11"/>
  <c r="J53" i="11"/>
  <c r="I53" i="11"/>
  <c r="H53" i="11"/>
  <c r="G53" i="11"/>
  <c r="F53" i="11"/>
  <c r="E53" i="11"/>
  <c r="K49" i="11" s="1"/>
  <c r="D53" i="11"/>
  <c r="C46" i="11"/>
  <c r="C45" i="11"/>
  <c r="C44" i="11"/>
  <c r="H43" i="11"/>
  <c r="C33" i="11"/>
  <c r="J32" i="11"/>
  <c r="I32" i="11"/>
  <c r="H32" i="11"/>
  <c r="G32" i="11"/>
  <c r="F32" i="11"/>
  <c r="E32" i="11"/>
  <c r="D32" i="11"/>
  <c r="J28" i="11"/>
  <c r="I28" i="11"/>
  <c r="H28" i="11"/>
  <c r="G28" i="11"/>
  <c r="F28" i="11"/>
  <c r="E28" i="11"/>
  <c r="D28" i="11"/>
  <c r="J24" i="11"/>
  <c r="I24" i="11"/>
  <c r="H24" i="11"/>
  <c r="G24" i="11"/>
  <c r="F24" i="11"/>
  <c r="E24" i="11"/>
  <c r="D24" i="11"/>
  <c r="I102" i="10"/>
  <c r="H102" i="10"/>
  <c r="G102" i="10"/>
  <c r="F102" i="10"/>
  <c r="E102" i="10"/>
  <c r="D102" i="10"/>
  <c r="C102" i="10"/>
  <c r="J102" i="10" s="1"/>
  <c r="K102" i="10" s="1"/>
  <c r="I101" i="10"/>
  <c r="H101" i="10"/>
  <c r="G101" i="10"/>
  <c r="F101" i="10"/>
  <c r="E101" i="10"/>
  <c r="D101" i="10"/>
  <c r="C101" i="10"/>
  <c r="J101" i="10" s="1"/>
  <c r="C84" i="10"/>
  <c r="J83" i="10"/>
  <c r="I83" i="10"/>
  <c r="H83" i="10"/>
  <c r="G83" i="10"/>
  <c r="F83" i="10"/>
  <c r="E83" i="10"/>
  <c r="D83" i="10"/>
  <c r="J78" i="10"/>
  <c r="I78" i="10"/>
  <c r="H78" i="10"/>
  <c r="G78" i="10"/>
  <c r="F78" i="10"/>
  <c r="E78" i="10"/>
  <c r="D78" i="10"/>
  <c r="J74" i="10"/>
  <c r="I74" i="10"/>
  <c r="H74" i="10"/>
  <c r="G74" i="10"/>
  <c r="F74" i="10"/>
  <c r="E74" i="10"/>
  <c r="D74" i="10"/>
  <c r="J69" i="10"/>
  <c r="I69" i="10"/>
  <c r="H69" i="10"/>
  <c r="G69" i="10"/>
  <c r="F69" i="10"/>
  <c r="E69" i="10"/>
  <c r="D69" i="10"/>
  <c r="C63" i="10"/>
  <c r="C62" i="10"/>
  <c r="H61" i="10"/>
  <c r="C61" i="10"/>
  <c r="C60" i="10"/>
  <c r="J58" i="10"/>
  <c r="I58" i="10"/>
  <c r="H58" i="10"/>
  <c r="G58" i="10"/>
  <c r="F58" i="10"/>
  <c r="E58" i="10"/>
  <c r="D58" i="10"/>
  <c r="K54" i="10" s="1"/>
  <c r="J53" i="10"/>
  <c r="I53" i="10"/>
  <c r="H53" i="10"/>
  <c r="G53" i="10"/>
  <c r="F53" i="10"/>
  <c r="E53" i="10"/>
  <c r="D53" i="10"/>
  <c r="C46" i="10"/>
  <c r="C45" i="10"/>
  <c r="C44" i="10"/>
  <c r="H43" i="10"/>
  <c r="C33" i="10"/>
  <c r="J32" i="10"/>
  <c r="I32" i="10"/>
  <c r="H32" i="10"/>
  <c r="G32" i="10"/>
  <c r="F32" i="10"/>
  <c r="E32" i="10"/>
  <c r="D32" i="10"/>
  <c r="J28" i="10"/>
  <c r="I28" i="10"/>
  <c r="H28" i="10"/>
  <c r="G28" i="10"/>
  <c r="F28" i="10"/>
  <c r="E28" i="10"/>
  <c r="D28" i="10"/>
  <c r="J24" i="10"/>
  <c r="I24" i="10"/>
  <c r="H24" i="10"/>
  <c r="G24" i="10"/>
  <c r="F24" i="10"/>
  <c r="E24" i="10"/>
  <c r="D24" i="10"/>
  <c r="J102" i="9"/>
  <c r="K102" i="9" s="1"/>
  <c r="I102" i="9"/>
  <c r="H102" i="9"/>
  <c r="G102" i="9"/>
  <c r="F102" i="9"/>
  <c r="E102" i="9"/>
  <c r="D102" i="9"/>
  <c r="C102" i="9"/>
  <c r="I101" i="9"/>
  <c r="H101" i="9"/>
  <c r="G101" i="9"/>
  <c r="F101" i="9"/>
  <c r="E101" i="9"/>
  <c r="D101" i="9"/>
  <c r="C101" i="9"/>
  <c r="J101" i="9" s="1"/>
  <c r="C84" i="9"/>
  <c r="J83" i="9"/>
  <c r="I83" i="9"/>
  <c r="H83" i="9"/>
  <c r="G83" i="9"/>
  <c r="F83" i="9"/>
  <c r="E83" i="9"/>
  <c r="D83" i="9"/>
  <c r="J78" i="9"/>
  <c r="I78" i="9"/>
  <c r="H78" i="9"/>
  <c r="G78" i="9"/>
  <c r="F78" i="9"/>
  <c r="E78" i="9"/>
  <c r="D78" i="9"/>
  <c r="K75" i="9" s="1"/>
  <c r="J74" i="9"/>
  <c r="I74" i="9"/>
  <c r="H74" i="9"/>
  <c r="G74" i="9"/>
  <c r="F74" i="9"/>
  <c r="E74" i="9"/>
  <c r="D74" i="9"/>
  <c r="K70" i="9" s="1"/>
  <c r="J69" i="9"/>
  <c r="I69" i="9"/>
  <c r="H69" i="9"/>
  <c r="G69" i="9"/>
  <c r="F69" i="9"/>
  <c r="E69" i="9"/>
  <c r="D69" i="9"/>
  <c r="K66" i="9" s="1"/>
  <c r="C63" i="9"/>
  <c r="C62" i="9"/>
  <c r="H61" i="9"/>
  <c r="C61" i="9"/>
  <c r="C60" i="9"/>
  <c r="J58" i="9"/>
  <c r="I58" i="9"/>
  <c r="H58" i="9"/>
  <c r="G58" i="9"/>
  <c r="F58" i="9"/>
  <c r="E58" i="9"/>
  <c r="D58" i="9"/>
  <c r="K54" i="9" s="1"/>
  <c r="J53" i="9"/>
  <c r="I53" i="9"/>
  <c r="H53" i="9"/>
  <c r="G53" i="9"/>
  <c r="F53" i="9"/>
  <c r="E53" i="9"/>
  <c r="D53" i="9"/>
  <c r="C46" i="9"/>
  <c r="C45" i="9"/>
  <c r="C44" i="9"/>
  <c r="H43" i="9"/>
  <c r="C33" i="9"/>
  <c r="J32" i="9"/>
  <c r="I32" i="9"/>
  <c r="H32" i="9"/>
  <c r="G32" i="9"/>
  <c r="F32" i="9"/>
  <c r="E32" i="9"/>
  <c r="D32" i="9"/>
  <c r="K29" i="9" s="1"/>
  <c r="J28" i="9"/>
  <c r="I28" i="9"/>
  <c r="H28" i="9"/>
  <c r="G28" i="9"/>
  <c r="F28" i="9"/>
  <c r="E28" i="9"/>
  <c r="D28" i="9"/>
  <c r="K25" i="9" s="1"/>
  <c r="J24" i="9"/>
  <c r="I24" i="9"/>
  <c r="H24" i="9"/>
  <c r="G24" i="9"/>
  <c r="F24" i="9"/>
  <c r="E24" i="9"/>
  <c r="D24" i="9"/>
  <c r="K21" i="9" s="1"/>
  <c r="K79" i="11" l="1"/>
  <c r="K70" i="11"/>
  <c r="K54" i="11"/>
  <c r="K29" i="11"/>
  <c r="K25" i="11"/>
  <c r="K21" i="11"/>
  <c r="K79" i="12"/>
  <c r="D84" i="12" s="1"/>
  <c r="H84" i="12" s="1"/>
  <c r="C88" i="12" s="1"/>
  <c r="K70" i="12"/>
  <c r="K66" i="12"/>
  <c r="K54" i="12"/>
  <c r="K49" i="12"/>
  <c r="K21" i="12"/>
  <c r="K29" i="12"/>
  <c r="K25" i="12"/>
  <c r="D33" i="12" s="1"/>
  <c r="H33" i="12" s="1"/>
  <c r="C87" i="12" s="1"/>
  <c r="K101" i="12"/>
  <c r="J103" i="12"/>
  <c r="K103" i="12" s="1"/>
  <c r="K101" i="11"/>
  <c r="K66" i="10"/>
  <c r="K29" i="10"/>
  <c r="K49" i="10"/>
  <c r="D84" i="10" s="1"/>
  <c r="H84" i="10" s="1"/>
  <c r="C88" i="10" s="1"/>
  <c r="K79" i="10"/>
  <c r="K25" i="10"/>
  <c r="K75" i="10"/>
  <c r="K21" i="10"/>
  <c r="D33" i="10" s="1"/>
  <c r="H33" i="10" s="1"/>
  <c r="C87" i="10" s="1"/>
  <c r="K70" i="10"/>
  <c r="J103" i="10"/>
  <c r="K103" i="10" s="1"/>
  <c r="K101" i="10"/>
  <c r="K49" i="9"/>
  <c r="K79" i="9"/>
  <c r="J103" i="9"/>
  <c r="K103" i="9" s="1"/>
  <c r="K101" i="9"/>
  <c r="D33" i="9"/>
  <c r="H33" i="9" s="1"/>
  <c r="C87" i="9" s="1"/>
  <c r="D84" i="11" l="1"/>
  <c r="H84" i="11" s="1"/>
  <c r="C88" i="11" s="1"/>
  <c r="C87" i="11"/>
  <c r="H87" i="12"/>
  <c r="H87" i="10"/>
  <c r="D84" i="9"/>
  <c r="H84" i="9" s="1"/>
  <c r="C88" i="9" s="1"/>
  <c r="H87" i="9" s="1"/>
  <c r="C84" i="5"/>
  <c r="C84" i="7"/>
  <c r="C84" i="4"/>
  <c r="C84" i="1"/>
  <c r="C101" i="7"/>
  <c r="J101" i="7"/>
  <c r="J103" i="7"/>
  <c r="K103" i="7"/>
  <c r="C102" i="7"/>
  <c r="J102" i="7"/>
  <c r="K102" i="7"/>
  <c r="I102" i="7"/>
  <c r="H102" i="7"/>
  <c r="G102" i="7"/>
  <c r="F102" i="7"/>
  <c r="E102" i="7"/>
  <c r="D102" i="7"/>
  <c r="K101" i="7"/>
  <c r="I101" i="7"/>
  <c r="H101" i="7"/>
  <c r="G101" i="7"/>
  <c r="F101" i="7"/>
  <c r="E101" i="7"/>
  <c r="D101" i="7"/>
  <c r="D53" i="7"/>
  <c r="E53" i="7"/>
  <c r="F53" i="7"/>
  <c r="G53" i="7"/>
  <c r="H53" i="7"/>
  <c r="I53" i="7"/>
  <c r="J53" i="7"/>
  <c r="D58" i="7"/>
  <c r="E58" i="7"/>
  <c r="F58" i="7"/>
  <c r="G58" i="7"/>
  <c r="H58" i="7"/>
  <c r="I58" i="7"/>
  <c r="J58" i="7"/>
  <c r="K54" i="7"/>
  <c r="D69" i="7"/>
  <c r="E69" i="7"/>
  <c r="F69" i="7"/>
  <c r="G69" i="7"/>
  <c r="H69" i="7"/>
  <c r="I69" i="7"/>
  <c r="K66" i="7" s="1"/>
  <c r="J69" i="7"/>
  <c r="D74" i="7"/>
  <c r="E74" i="7"/>
  <c r="F74" i="7"/>
  <c r="G74" i="7"/>
  <c r="H74" i="7"/>
  <c r="I74" i="7"/>
  <c r="J74" i="7"/>
  <c r="D83" i="7"/>
  <c r="E83" i="7"/>
  <c r="F83" i="7"/>
  <c r="G83" i="7"/>
  <c r="H83" i="7"/>
  <c r="I83" i="7"/>
  <c r="J83" i="7"/>
  <c r="D24" i="7"/>
  <c r="E24" i="7"/>
  <c r="F24" i="7"/>
  <c r="G24" i="7"/>
  <c r="H24" i="7"/>
  <c r="I24" i="7"/>
  <c r="J24" i="7"/>
  <c r="D28" i="7"/>
  <c r="E28" i="7"/>
  <c r="F28" i="7"/>
  <c r="G28" i="7"/>
  <c r="H28" i="7"/>
  <c r="I28" i="7"/>
  <c r="J28" i="7"/>
  <c r="K25" i="7" s="1"/>
  <c r="D32" i="7"/>
  <c r="E32" i="7"/>
  <c r="F32" i="7"/>
  <c r="G32" i="7"/>
  <c r="H32" i="7"/>
  <c r="I32" i="7"/>
  <c r="J32" i="7"/>
  <c r="C33" i="7"/>
  <c r="J78" i="7"/>
  <c r="I78" i="7"/>
  <c r="H78" i="7"/>
  <c r="G78" i="7"/>
  <c r="F78" i="7"/>
  <c r="E78" i="7"/>
  <c r="D78" i="7"/>
  <c r="K75" i="7"/>
  <c r="C63" i="7"/>
  <c r="C62" i="7"/>
  <c r="H61" i="7"/>
  <c r="C61" i="7"/>
  <c r="C60" i="7"/>
  <c r="C46" i="7"/>
  <c r="C45" i="7"/>
  <c r="C44" i="7"/>
  <c r="H43" i="7"/>
  <c r="D74" i="5"/>
  <c r="E74" i="5"/>
  <c r="F74" i="5"/>
  <c r="G74" i="5"/>
  <c r="H74" i="5"/>
  <c r="K70" i="5" s="1"/>
  <c r="I74" i="5"/>
  <c r="J74" i="5"/>
  <c r="D58" i="5"/>
  <c r="E58" i="5"/>
  <c r="F58" i="5"/>
  <c r="G58" i="5"/>
  <c r="H58" i="5"/>
  <c r="K54" i="5" s="1"/>
  <c r="I58" i="5"/>
  <c r="J58" i="5"/>
  <c r="D53" i="5"/>
  <c r="E53" i="5"/>
  <c r="F53" i="5"/>
  <c r="G53" i="5"/>
  <c r="H53" i="5"/>
  <c r="K49" i="5" s="1"/>
  <c r="I53" i="5"/>
  <c r="J53" i="5"/>
  <c r="C101" i="5"/>
  <c r="J101" i="5"/>
  <c r="J103" i="5"/>
  <c r="K103" i="5"/>
  <c r="C102" i="5"/>
  <c r="J102" i="5"/>
  <c r="K102" i="5"/>
  <c r="I102" i="5"/>
  <c r="H102" i="5"/>
  <c r="G102" i="5"/>
  <c r="F102" i="5"/>
  <c r="E102" i="5"/>
  <c r="D102" i="5"/>
  <c r="K101" i="5"/>
  <c r="I101" i="5"/>
  <c r="H101" i="5"/>
  <c r="G101" i="5"/>
  <c r="F101" i="5"/>
  <c r="E101" i="5"/>
  <c r="D101" i="5"/>
  <c r="D69" i="5"/>
  <c r="E69" i="5"/>
  <c r="F69" i="5"/>
  <c r="G69" i="5"/>
  <c r="H69" i="5"/>
  <c r="I69" i="5"/>
  <c r="J69" i="5"/>
  <c r="K66" i="5"/>
  <c r="D83" i="5"/>
  <c r="E83" i="5"/>
  <c r="F83" i="5"/>
  <c r="G83" i="5"/>
  <c r="H83" i="5"/>
  <c r="K79" i="5" s="1"/>
  <c r="I83" i="5"/>
  <c r="J83" i="5"/>
  <c r="D24" i="5"/>
  <c r="E24" i="5"/>
  <c r="F24" i="5"/>
  <c r="G24" i="5"/>
  <c r="H24" i="5"/>
  <c r="I24" i="5"/>
  <c r="J24" i="5"/>
  <c r="D28" i="5"/>
  <c r="E28" i="5"/>
  <c r="F28" i="5"/>
  <c r="G28" i="5"/>
  <c r="H28" i="5"/>
  <c r="K25" i="5" s="1"/>
  <c r="I28" i="5"/>
  <c r="D32" i="5"/>
  <c r="E32" i="5"/>
  <c r="F32" i="5"/>
  <c r="G32" i="5"/>
  <c r="H32" i="5"/>
  <c r="I32" i="5"/>
  <c r="J32" i="5"/>
  <c r="C33" i="5"/>
  <c r="J78" i="5"/>
  <c r="I78" i="5"/>
  <c r="H78" i="5"/>
  <c r="G78" i="5"/>
  <c r="F78" i="5"/>
  <c r="E78" i="5"/>
  <c r="D78" i="5"/>
  <c r="K75" i="5"/>
  <c r="C63" i="5"/>
  <c r="C62" i="5"/>
  <c r="H61" i="5"/>
  <c r="C61" i="5"/>
  <c r="C60" i="5"/>
  <c r="C46" i="5"/>
  <c r="C45" i="5"/>
  <c r="C44" i="5"/>
  <c r="C101" i="4"/>
  <c r="J101" i="4"/>
  <c r="J103" i="4"/>
  <c r="K103" i="4"/>
  <c r="C102" i="4"/>
  <c r="J102" i="4"/>
  <c r="K102" i="4"/>
  <c r="I102" i="4"/>
  <c r="H102" i="4"/>
  <c r="G102" i="4"/>
  <c r="F102" i="4"/>
  <c r="E102" i="4"/>
  <c r="D102" i="4"/>
  <c r="K101" i="4"/>
  <c r="I101" i="4"/>
  <c r="H101" i="4"/>
  <c r="G101" i="4"/>
  <c r="F101" i="4"/>
  <c r="E101" i="4"/>
  <c r="D101" i="4"/>
  <c r="D53" i="4"/>
  <c r="E53" i="4"/>
  <c r="F53" i="4"/>
  <c r="G53" i="4"/>
  <c r="H53" i="4"/>
  <c r="I53" i="4"/>
  <c r="K49" i="4" s="1"/>
  <c r="J53" i="4"/>
  <c r="D58" i="4"/>
  <c r="E58" i="4"/>
  <c r="F58" i="4"/>
  <c r="G58" i="4"/>
  <c r="H58" i="4"/>
  <c r="I58" i="4"/>
  <c r="J58" i="4"/>
  <c r="D69" i="4"/>
  <c r="E69" i="4"/>
  <c r="F69" i="4"/>
  <c r="G69" i="4"/>
  <c r="H69" i="4"/>
  <c r="I69" i="4"/>
  <c r="J69" i="4"/>
  <c r="D74" i="4"/>
  <c r="E74" i="4"/>
  <c r="F74" i="4"/>
  <c r="G74" i="4"/>
  <c r="H74" i="4"/>
  <c r="I74" i="4"/>
  <c r="J74" i="4"/>
  <c r="D83" i="4"/>
  <c r="E83" i="4"/>
  <c r="F83" i="4"/>
  <c r="G83" i="4"/>
  <c r="H83" i="4"/>
  <c r="I83" i="4"/>
  <c r="K79" i="4" s="1"/>
  <c r="J83" i="4"/>
  <c r="D24" i="4"/>
  <c r="E24" i="4"/>
  <c r="F24" i="4"/>
  <c r="G24" i="4"/>
  <c r="H24" i="4"/>
  <c r="K21" i="4" s="1"/>
  <c r="I24" i="4"/>
  <c r="J24" i="4"/>
  <c r="D28" i="4"/>
  <c r="E28" i="4"/>
  <c r="F28" i="4"/>
  <c r="G28" i="4"/>
  <c r="H28" i="4"/>
  <c r="I28" i="4"/>
  <c r="J28" i="4"/>
  <c r="D32" i="4"/>
  <c r="E32" i="4"/>
  <c r="F32" i="4"/>
  <c r="G32" i="4"/>
  <c r="H32" i="4"/>
  <c r="I32" i="4"/>
  <c r="K29" i="4" s="1"/>
  <c r="J32" i="4"/>
  <c r="C33" i="4"/>
  <c r="J78" i="4"/>
  <c r="I78" i="4"/>
  <c r="H78" i="4"/>
  <c r="G78" i="4"/>
  <c r="F78" i="4"/>
  <c r="E78" i="4"/>
  <c r="D78" i="4"/>
  <c r="K75" i="4"/>
  <c r="C63" i="4"/>
  <c r="C62" i="4"/>
  <c r="H61" i="4"/>
  <c r="C61" i="4"/>
  <c r="C60" i="4"/>
  <c r="C46" i="4"/>
  <c r="C45" i="4"/>
  <c r="C44" i="4"/>
  <c r="H43" i="4"/>
  <c r="D58" i="1"/>
  <c r="E58" i="1"/>
  <c r="F58" i="1"/>
  <c r="G58" i="1"/>
  <c r="H58" i="1"/>
  <c r="I58" i="1"/>
  <c r="J58" i="1"/>
  <c r="K54" i="1"/>
  <c r="D53" i="1"/>
  <c r="E53" i="1"/>
  <c r="F53" i="1"/>
  <c r="G53" i="1"/>
  <c r="H53" i="1"/>
  <c r="I53" i="1"/>
  <c r="J53" i="1"/>
  <c r="D69" i="1"/>
  <c r="E69" i="1"/>
  <c r="F69" i="1"/>
  <c r="G69" i="1"/>
  <c r="H69" i="1"/>
  <c r="I69" i="1"/>
  <c r="J69" i="1"/>
  <c r="K66" i="1" s="1"/>
  <c r="D74" i="1"/>
  <c r="E74" i="1"/>
  <c r="F74" i="1"/>
  <c r="G74" i="1"/>
  <c r="H74" i="1"/>
  <c r="I74" i="1"/>
  <c r="J74" i="1"/>
  <c r="K70" i="1"/>
  <c r="D83" i="1"/>
  <c r="E83" i="1"/>
  <c r="F83" i="1"/>
  <c r="G83" i="1"/>
  <c r="H83" i="1"/>
  <c r="I83" i="1"/>
  <c r="J83" i="1"/>
  <c r="K79" i="1" s="1"/>
  <c r="H43" i="1"/>
  <c r="C46" i="1"/>
  <c r="C45" i="1"/>
  <c r="C44" i="1"/>
  <c r="I24" i="1"/>
  <c r="J24" i="1"/>
  <c r="D24" i="1"/>
  <c r="E24" i="1"/>
  <c r="F24" i="1"/>
  <c r="G24" i="1"/>
  <c r="H24" i="1"/>
  <c r="C63" i="1"/>
  <c r="C62" i="1"/>
  <c r="C61" i="1"/>
  <c r="C60" i="1"/>
  <c r="H61" i="1"/>
  <c r="J78" i="1"/>
  <c r="I78" i="1"/>
  <c r="H78" i="1"/>
  <c r="G78" i="1"/>
  <c r="F78" i="1"/>
  <c r="E78" i="1"/>
  <c r="D78" i="1"/>
  <c r="C33" i="1"/>
  <c r="J32" i="1"/>
  <c r="K29" i="1" s="1"/>
  <c r="I32" i="1"/>
  <c r="H32" i="1"/>
  <c r="G32" i="1"/>
  <c r="F32" i="1"/>
  <c r="E32" i="1"/>
  <c r="D32" i="1"/>
  <c r="J28" i="1"/>
  <c r="I28" i="1"/>
  <c r="H28" i="1"/>
  <c r="G28" i="1"/>
  <c r="F28" i="1"/>
  <c r="E28" i="1"/>
  <c r="D28" i="1"/>
  <c r="K75" i="1"/>
  <c r="I102" i="1"/>
  <c r="H102" i="1"/>
  <c r="G102" i="1"/>
  <c r="F102" i="1"/>
  <c r="E102" i="1"/>
  <c r="D102" i="1"/>
  <c r="C102" i="1"/>
  <c r="I101" i="1"/>
  <c r="H101" i="1"/>
  <c r="G101" i="1"/>
  <c r="F101" i="1"/>
  <c r="E101" i="1"/>
  <c r="D101" i="1"/>
  <c r="C101" i="1"/>
  <c r="J101" i="1"/>
  <c r="J102" i="1"/>
  <c r="K102" i="1"/>
  <c r="J103" i="1"/>
  <c r="K103" i="1"/>
  <c r="K101" i="1"/>
  <c r="K29" i="7" l="1"/>
  <c r="K21" i="7"/>
  <c r="K79" i="7"/>
  <c r="K70" i="7"/>
  <c r="D84" i="5"/>
  <c r="H84" i="5" s="1"/>
  <c r="C88" i="5" s="1"/>
  <c r="K29" i="5"/>
  <c r="D33" i="5" s="1"/>
  <c r="H33" i="5" s="1"/>
  <c r="C87" i="5" s="1"/>
  <c r="K21" i="5"/>
  <c r="K49" i="7"/>
  <c r="K70" i="4"/>
  <c r="K66" i="4"/>
  <c r="K54" i="4"/>
  <c r="K25" i="4"/>
  <c r="D33" i="4"/>
  <c r="H33" i="4" s="1"/>
  <c r="C87" i="4" s="1"/>
  <c r="K49" i="1"/>
  <c r="D84" i="1" s="1"/>
  <c r="H84" i="1" s="1"/>
  <c r="C88" i="1" s="1"/>
  <c r="K25" i="1"/>
  <c r="K21" i="1"/>
  <c r="D33" i="7" l="1"/>
  <c r="H33" i="7" s="1"/>
  <c r="C87" i="7" s="1"/>
  <c r="D84" i="7"/>
  <c r="H84" i="7" s="1"/>
  <c r="C88" i="7" s="1"/>
  <c r="H87" i="5"/>
  <c r="D84" i="4"/>
  <c r="H84" i="4" s="1"/>
  <c r="C88" i="4" s="1"/>
  <c r="H87" i="4" s="1"/>
  <c r="D33" i="1"/>
  <c r="H33" i="1" s="1"/>
  <c r="C87" i="1" s="1"/>
  <c r="H87" i="1" s="1"/>
  <c r="H87" i="7" l="1"/>
</calcChain>
</file>

<file path=xl/comments1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2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3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4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5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6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7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8.xml><?xml version="1.0" encoding="utf-8"?>
<comments xmlns="http://schemas.openxmlformats.org/spreadsheetml/2006/main">
  <authors>
    <author xml:space="preserve"> Passerini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sharedStrings.xml><?xml version="1.0" encoding="utf-8"?>
<sst xmlns="http://schemas.openxmlformats.org/spreadsheetml/2006/main" count="892" uniqueCount="114">
  <si>
    <t>AREA</t>
  </si>
  <si>
    <t>ANNO</t>
  </si>
  <si>
    <t>SERVIZIO</t>
  </si>
  <si>
    <t>DIPENDENTE</t>
  </si>
  <si>
    <t>Categoria</t>
  </si>
  <si>
    <t>Profilo Professionale</t>
  </si>
  <si>
    <t>Esecutore  Collaboratore Ammi.vo</t>
  </si>
  <si>
    <t>Obiettivi assegnati</t>
  </si>
  <si>
    <t>% partecipazione</t>
  </si>
  <si>
    <t>% risultato raggiunto</t>
  </si>
  <si>
    <t>descrizione (processo performante/obiettivo esecutivo)</t>
  </si>
  <si>
    <t>tipologia</t>
  </si>
  <si>
    <t>Orientamento al miglioramento professionale e dell'organizzazione</t>
  </si>
  <si>
    <t xml:space="preserve">Flessibilità nell'affrontare e risolvere i problemi insiti negli obiettivi assunti   </t>
  </si>
  <si>
    <t>Peso attribuito al comportamento</t>
  </si>
  <si>
    <t xml:space="preserve">Relazione e integrazione </t>
  </si>
  <si>
    <t>Innovatività</t>
  </si>
  <si>
    <t>Gestione risorse economiche e/o  strumentali</t>
  </si>
  <si>
    <t>Rapporti  con l’unità operativa di appartenenza</t>
  </si>
  <si>
    <t xml:space="preserve">Capacità di interpretazione dei bisogni e programmazione dei servizi </t>
  </si>
  <si>
    <t>- compiti/obiettivi istituzionali specifici attribuiti al singolo dipendente</t>
  </si>
  <si>
    <t>Osservazioni del valutatore sui risultati:</t>
  </si>
  <si>
    <t>2. Definizione del peso dei tre fattori di valutazione:</t>
  </si>
  <si>
    <t>- compiti/obiettivi istituzionali</t>
  </si>
  <si>
    <t>- compiti/obiettivi istituzionali specifici</t>
  </si>
  <si>
    <t>- peso di ciascun compiti/obiettivi specifici attribuiti al singolo dipendente</t>
  </si>
  <si>
    <t>- peso di ciascun comportamento organizzativo attribuito al singolo dipendente</t>
  </si>
  <si>
    <t xml:space="preserve">considerando che la somma dei pesi attribuiti ai compiti/obiettivi istituzionali, specifici e al comportamento </t>
  </si>
  <si>
    <t>organizzativo è pari a 100</t>
  </si>
  <si>
    <t>3.1 Misurazione della Prestazione conforme all'attesa</t>
  </si>
  <si>
    <t>formule x calcolo (da non toccare)</t>
  </si>
  <si>
    <t>1)</t>
  </si>
  <si>
    <t>2)</t>
  </si>
  <si>
    <t xml:space="preserve"> </t>
  </si>
  <si>
    <t>APPORTO QUALITATIVO E CONCORSO  ALLA PERFORMANCE ORGANIZZATIVA</t>
  </si>
  <si>
    <t>Motivazione a raggiungere nuovi traguardi professionali</t>
  </si>
  <si>
    <t>Livello di crescita delle competenze proprie e della organizzazione</t>
  </si>
  <si>
    <t>Disponibilità a farsi carico dell'incertezza adattando in modo coerente e funzionale il proprio comportamento</t>
  </si>
  <si>
    <t xml:space="preserve">Saper utilizzare  le proprie capacità intellettuali ed emotive  in modo da superare gli ostacoli </t>
  </si>
  <si>
    <t xml:space="preserve">Costanza dell' impegno nel tempo e nelle prassi di lavoro </t>
  </si>
  <si>
    <t>%  incidenza VALUTAZIONE</t>
  </si>
  <si>
    <t>Identificazione con gli obiettivi assunti che si manifesta con una perseveranza di impegno qualitativo (prassi di lavoro)</t>
  </si>
  <si>
    <t>Identificazione con gli obiettivi assunti che si manifesta con una perseveranza di impegno quantitativo(tempo di lavoro)</t>
  </si>
  <si>
    <t>COMPORTAMENTI PROFESSIONALI</t>
  </si>
  <si>
    <t>VALUTAZIONE COMPORTAMENTI PROFESSIONALI</t>
  </si>
  <si>
    <t>Iniziativa e propositività</t>
  </si>
  <si>
    <t>Partecipazione alla vita organizzativa</t>
  </si>
  <si>
    <t>Capacità di lavorare in team</t>
  </si>
  <si>
    <t>Autonomia e capacità di risolvere i problemi</t>
  </si>
  <si>
    <t>Capacità di cogliere le opportunità delle innovazioni tecnologiche</t>
  </si>
  <si>
    <t xml:space="preserve"> Orientamento alla qualità dei servizi </t>
  </si>
  <si>
    <t xml:space="preserve">Rispetto dei termini dei procedimenti </t>
  </si>
  <si>
    <t>Comprensione e rimozione delle cause degli scostamenti dagli standard di servizio  rispettando i criteri quali-quantitativi</t>
  </si>
  <si>
    <t>Valutazione della regolare presenza in servizio nel tempo di lavoro in termini cognitivi, relazionali e fisici</t>
  </si>
  <si>
    <t>Concorso nella definizione dei piani e flussi di lavoro all’interno dell’unità di appartenenza e disponibilità alla temporanea variazione degli stessi in ragione di eventi non programmati che li influenzano</t>
  </si>
  <si>
    <t>Capacità di interpretare  i fenomeni, il contesto di riferimento e l’ambiente in cui è esplicata la prestazione lavorativa ed orientare coerentemente il proprio comportamento</t>
  </si>
  <si>
    <t>Livello delle conoscenze rispetto alla posizione ricoperta</t>
  </si>
  <si>
    <t>VALUTAZIONE APPORTO ALLA PERFORMANCE ORGANIZZATIVA</t>
  </si>
  <si>
    <t>ESITO VALUTAZIONE OBIETTIVI</t>
  </si>
  <si>
    <t>ESITO COMPLESSIVO:</t>
  </si>
  <si>
    <t>ESITO VALUTAZIONE COMPORTAMENTI</t>
  </si>
  <si>
    <t>Area</t>
  </si>
  <si>
    <t>NB: da compilare a cura del valutatore  se la valutazione sui comportamenti professionali è inferiore a 4, integrando con specifiche osservazioni sulle prestazioni non adeguate</t>
  </si>
  <si>
    <t>NB: da compilare a cura del valutatore  se la valutazione sugli obiettivi di performance organizzativa è inferiore a 4, integrando con specifiche osservazioni sulle prestazioni non adeguate</t>
  </si>
  <si>
    <t>Gestione attenta ed efficiente  delle risorse economiche e strumentali affidate</t>
  </si>
  <si>
    <t>Cura della propria immagine</t>
  </si>
  <si>
    <t>Precisione nell’applicazione delle regole che disciplinano le attività e le procedure comprese le azioni previste nel Piano di Prevenzione della Corruzione e della trasparenza  e nel Codice di comportamento</t>
  </si>
  <si>
    <t>Agente Polizia Locale</t>
  </si>
  <si>
    <t>Cura della propria immagine e delle attrezzature assegnate</t>
  </si>
  <si>
    <t>Precisione nell’applicazione delle regole che disciplinano le attività e le procedure comprese le azioni previste nel Codice di comportamento</t>
  </si>
  <si>
    <t>Operai</t>
  </si>
  <si>
    <t xml:space="preserve">Motivazione </t>
  </si>
  <si>
    <t xml:space="preserve">Livello di crescita delle competenze proprie </t>
  </si>
  <si>
    <t>Comunicazione e capacità relazionale con i  colleghi e i superiori</t>
  </si>
  <si>
    <t>Rispetto dei tempi delle attività programmate</t>
  </si>
  <si>
    <t>Comunicazione e capacità relazionale con i  colleghi ed i superiori</t>
  </si>
  <si>
    <t>Livello del gradimento da parte degli utenti ricavato da segnalazioni, reclami o rilevazione di customer</t>
  </si>
  <si>
    <t>Perseveranza di impegno qualitativo (prassi di lavoro)</t>
  </si>
  <si>
    <t>Perseveranza di impegno quantitativo(tempo di lavoro)</t>
  </si>
  <si>
    <t>Linda Perissinotto</t>
  </si>
  <si>
    <t>Area Contabile</t>
  </si>
  <si>
    <t>Ragioneria-Tributi</t>
  </si>
  <si>
    <t>B3</t>
  </si>
  <si>
    <t xml:space="preserve">  Collaboratore Ammi.vo</t>
  </si>
  <si>
    <t>CONTROLLI TARI</t>
  </si>
  <si>
    <t xml:space="preserve">REDAZIONE DEL NUOVO REGOLAMENTO DEGLI UFFICI E DEI SERVIZI </t>
  </si>
  <si>
    <t>X</t>
  </si>
  <si>
    <t>Area Tecnica</t>
  </si>
  <si>
    <t>Tecnico</t>
  </si>
  <si>
    <t>Benedetta Bergamini</t>
  </si>
  <si>
    <t>C1</t>
  </si>
  <si>
    <t>Istruttore Ammi.vo</t>
  </si>
  <si>
    <t>GESTIONE LAVORI MANUTENZIONE SCUOLA MEDIA</t>
  </si>
  <si>
    <t>GESTIONE PROGRAMAZIONE OPERE COLLEGATE AL CONTRIBUTO DEI COMUNI DI CONFINE</t>
  </si>
  <si>
    <t>Area di Polizia Locale</t>
  </si>
  <si>
    <t>Servizio di polizia</t>
  </si>
  <si>
    <t>VIGILANZA SUL TERRITORIO E SUI LAVORI COMUNALI</t>
  </si>
  <si>
    <t>FABIO NARDOZZA</t>
  </si>
  <si>
    <t>DENIS POLPETTA</t>
  </si>
  <si>
    <t>Area scolastica</t>
  </si>
  <si>
    <t>Servizio di cucina</t>
  </si>
  <si>
    <t>MARIARITA MICHELETTI</t>
  </si>
  <si>
    <t>A5</t>
  </si>
  <si>
    <t>Collaboratore</t>
  </si>
  <si>
    <t xml:space="preserve">ORGANIZZAZIONE SERVIZIO DI MICRONIDO </t>
  </si>
  <si>
    <t>Area Tecnica manutentiva</t>
  </si>
  <si>
    <t>Servizio tecnico</t>
  </si>
  <si>
    <t>Area Tecnica Manutentiva</t>
  </si>
  <si>
    <t>ALBERTO TOLASI</t>
  </si>
  <si>
    <t>MANUTENZIONE STRAORDINARIA TERRITORIO</t>
  </si>
  <si>
    <t>Area tecnica manutentiva</t>
  </si>
  <si>
    <t>ENRICO TIRITAN</t>
  </si>
  <si>
    <t>SIMONE STEFANI</t>
  </si>
  <si>
    <t>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</si>
</sst>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8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2"/>
      <name val="Tahoma"/>
      <family val="2"/>
    </font>
    <font>
      <i/>
      <sz val="12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i/>
      <sz val="9"/>
      <name val="Tahoma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Tahoma"/>
      <family val="2"/>
    </font>
    <font>
      <sz val="8"/>
      <name val="Terminal"/>
      <family val="3"/>
      <charset val="255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sz val="9"/>
      <color indexed="10"/>
      <name val="Tahoma"/>
      <family val="2"/>
    </font>
    <font>
      <b/>
      <sz val="9"/>
      <color indexed="62"/>
      <name val="Tahoma"/>
      <family val="2"/>
    </font>
    <font>
      <sz val="10"/>
      <color indexed="10"/>
      <name val="Tahoma"/>
      <family val="2"/>
    </font>
    <font>
      <b/>
      <sz val="18"/>
      <name val="Tahoma"/>
      <family val="2"/>
    </font>
    <font>
      <b/>
      <i/>
      <sz val="11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gray0625">
        <bgColor theme="8" tint="0.79998168889431442"/>
      </patternFill>
    </fill>
    <fill>
      <patternFill patternType="gray125">
        <bgColor theme="6" tint="0.59999389629810485"/>
      </patternFill>
    </fill>
    <fill>
      <patternFill patternType="gray0625">
        <bgColor theme="6" tint="0.59999389629810485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94">
    <xf numFmtId="0" fontId="0" fillId="0" borderId="0" xfId="0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1" xfId="0" applyFont="1" applyBorder="1"/>
    <xf numFmtId="0" fontId="7" fillId="0" borderId="0" xfId="0" applyFont="1" applyBorder="1" applyAlignment="1">
      <alignment horizontal="right"/>
    </xf>
    <xf numFmtId="0" fontId="2" fillId="0" borderId="2" xfId="0" applyFont="1" applyBorder="1"/>
    <xf numFmtId="0" fontId="9" fillId="0" borderId="0" xfId="0" applyFont="1"/>
    <xf numFmtId="0" fontId="6" fillId="0" borderId="2" xfId="0" applyFont="1" applyBorder="1"/>
    <xf numFmtId="0" fontId="9" fillId="0" borderId="0" xfId="0" applyFont="1" applyBorder="1"/>
    <xf numFmtId="0" fontId="4" fillId="0" borderId="0" xfId="0" applyFont="1" applyBorder="1"/>
    <xf numFmtId="0" fontId="6" fillId="0" borderId="3" xfId="0" applyFont="1" applyBorder="1" applyAlignment="1">
      <alignment horizontal="left"/>
    </xf>
    <xf numFmtId="0" fontId="9" fillId="0" borderId="0" xfId="0" applyFont="1" applyFill="1" applyBorder="1" applyAlignment="1"/>
    <xf numFmtId="0" fontId="12" fillId="0" borderId="0" xfId="0" applyFont="1"/>
    <xf numFmtId="0" fontId="15" fillId="0" borderId="0" xfId="0" applyFont="1"/>
    <xf numFmtId="0" fontId="1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16" fillId="0" borderId="14" xfId="0" applyFont="1" applyBorder="1" applyAlignment="1">
      <alignment wrapText="1"/>
    </xf>
    <xf numFmtId="0" fontId="15" fillId="3" borderId="0" xfId="0" applyFont="1" applyFill="1"/>
    <xf numFmtId="49" fontId="0" fillId="0" borderId="0" xfId="0" applyNumberFormat="1"/>
    <xf numFmtId="0" fontId="14" fillId="0" borderId="0" xfId="0" applyFont="1"/>
    <xf numFmtId="0" fontId="3" fillId="0" borderId="0" xfId="0" applyFont="1"/>
    <xf numFmtId="0" fontId="0" fillId="0" borderId="26" xfId="0" applyBorder="1" applyAlignment="1">
      <alignment horizontal="right"/>
    </xf>
    <xf numFmtId="0" fontId="18" fillId="4" borderId="31" xfId="0" applyFont="1" applyFill="1" applyBorder="1"/>
    <xf numFmtId="0" fontId="18" fillId="4" borderId="32" xfId="0" applyFont="1" applyFill="1" applyBorder="1"/>
    <xf numFmtId="0" fontId="18" fillId="4" borderId="33" xfId="0" applyFont="1" applyFill="1" applyBorder="1"/>
    <xf numFmtId="10" fontId="0" fillId="0" borderId="30" xfId="0" applyNumberFormat="1" applyBorder="1"/>
    <xf numFmtId="10" fontId="5" fillId="0" borderId="0" xfId="0" applyNumberFormat="1" applyFont="1" applyBorder="1" applyAlignment="1">
      <alignment vertical="center" wrapText="1"/>
    </xf>
    <xf numFmtId="0" fontId="18" fillId="4" borderId="31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4" xfId="0" applyBorder="1"/>
    <xf numFmtId="0" fontId="0" fillId="0" borderId="19" xfId="0" applyBorder="1"/>
    <xf numFmtId="10" fontId="0" fillId="0" borderId="27" xfId="0" applyNumberFormat="1" applyBorder="1"/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2" fontId="10" fillId="5" borderId="16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11" fillId="7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2" fontId="10" fillId="11" borderId="16" xfId="0" applyNumberFormat="1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vertical="center" wrapText="1"/>
    </xf>
    <xf numFmtId="0" fontId="17" fillId="11" borderId="20" xfId="0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17" fillId="8" borderId="2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1" fillId="14" borderId="32" xfId="0" applyFont="1" applyFill="1" applyBorder="1" applyAlignment="1">
      <alignment horizontal="center" vertical="center"/>
    </xf>
    <xf numFmtId="0" fontId="11" fillId="15" borderId="32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9" fontId="24" fillId="0" borderId="0" xfId="0" applyNumberFormat="1" applyFont="1" applyFill="1" applyBorder="1" applyAlignment="1">
      <alignment horizontal="center" vertical="center"/>
    </xf>
    <xf numFmtId="10" fontId="25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10" borderId="15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left"/>
    </xf>
    <xf numFmtId="0" fontId="13" fillId="0" borderId="26" xfId="0" applyFont="1" applyFill="1" applyBorder="1" applyAlignment="1">
      <alignment horizontal="center" wrapText="1"/>
    </xf>
    <xf numFmtId="0" fontId="0" fillId="0" borderId="30" xfId="0" applyBorder="1"/>
    <xf numFmtId="0" fontId="13" fillId="0" borderId="24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0" fontId="0" fillId="0" borderId="27" xfId="0" applyBorder="1"/>
    <xf numFmtId="0" fontId="5" fillId="0" borderId="0" xfId="0" applyFont="1" applyFill="1" applyAlignment="1">
      <alignment vertical="center" wrapText="1"/>
    </xf>
    <xf numFmtId="0" fontId="10" fillId="11" borderId="35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3" fillId="9" borderId="0" xfId="0" applyFont="1" applyFill="1" applyBorder="1"/>
    <xf numFmtId="0" fontId="6" fillId="0" borderId="9" xfId="0" applyFont="1" applyBorder="1"/>
    <xf numFmtId="0" fontId="2" fillId="0" borderId="37" xfId="0" applyFont="1" applyBorder="1"/>
    <xf numFmtId="0" fontId="6" fillId="0" borderId="37" xfId="0" applyFont="1" applyBorder="1"/>
    <xf numFmtId="0" fontId="6" fillId="0" borderId="11" xfId="0" applyFont="1" applyBorder="1" applyAlignment="1">
      <alignment horizontal="left"/>
    </xf>
    <xf numFmtId="0" fontId="17" fillId="5" borderId="15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9" borderId="3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2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10" fillId="6" borderId="15" xfId="0" applyNumberFormat="1" applyFont="1" applyFill="1" applyBorder="1" applyAlignment="1">
      <alignment horizontal="center" vertical="center"/>
    </xf>
    <xf numFmtId="2" fontId="10" fillId="6" borderId="17" xfId="0" applyNumberFormat="1" applyFont="1" applyFill="1" applyBorder="1" applyAlignment="1">
      <alignment horizontal="center" vertical="center"/>
    </xf>
    <xf numFmtId="10" fontId="22" fillId="5" borderId="15" xfId="0" applyNumberFormat="1" applyFont="1" applyFill="1" applyBorder="1" applyAlignment="1">
      <alignment horizontal="center" vertical="center"/>
    </xf>
    <xf numFmtId="10" fontId="22" fillId="5" borderId="17" xfId="0" applyNumberFormat="1" applyFont="1" applyFill="1" applyBorder="1" applyAlignment="1">
      <alignment horizontal="center" vertical="center"/>
    </xf>
    <xf numFmtId="10" fontId="22" fillId="5" borderId="16" xfId="0" applyNumberFormat="1" applyFont="1" applyFill="1" applyBorder="1" applyAlignment="1">
      <alignment horizontal="center" vertical="center"/>
    </xf>
    <xf numFmtId="10" fontId="22" fillId="11" borderId="15" xfId="0" applyNumberFormat="1" applyFont="1" applyFill="1" applyBorder="1" applyAlignment="1">
      <alignment horizontal="center" vertical="center"/>
    </xf>
    <xf numFmtId="10" fontId="22" fillId="11" borderId="1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0" fontId="26" fillId="0" borderId="28" xfId="2" applyNumberFormat="1" applyFont="1" applyFill="1" applyBorder="1" applyAlignment="1">
      <alignment horizontal="center" vertical="center"/>
    </xf>
    <xf numFmtId="10" fontId="26" fillId="0" borderId="23" xfId="2" applyNumberFormat="1" applyFont="1" applyFill="1" applyBorder="1" applyAlignment="1">
      <alignment horizontal="center" vertical="center"/>
    </xf>
    <xf numFmtId="10" fontId="26" fillId="0" borderId="29" xfId="2" applyNumberFormat="1" applyFont="1" applyFill="1" applyBorder="1" applyAlignment="1">
      <alignment horizontal="center" vertical="center"/>
    </xf>
    <xf numFmtId="10" fontId="26" fillId="0" borderId="24" xfId="2" applyNumberFormat="1" applyFont="1" applyFill="1" applyBorder="1" applyAlignment="1">
      <alignment horizontal="center" vertical="center"/>
    </xf>
    <xf numFmtId="10" fontId="26" fillId="0" borderId="19" xfId="2" applyNumberFormat="1" applyFont="1" applyFill="1" applyBorder="1" applyAlignment="1">
      <alignment horizontal="center" vertical="center"/>
    </xf>
    <xf numFmtId="10" fontId="26" fillId="0" borderId="27" xfId="2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0" fontId="10" fillId="5" borderId="17" xfId="0" applyNumberFormat="1" applyFont="1" applyFill="1" applyBorder="1" applyAlignment="1">
      <alignment horizontal="center" vertical="center"/>
    </xf>
    <xf numFmtId="10" fontId="10" fillId="5" borderId="16" xfId="0" applyNumberFormat="1" applyFont="1" applyFill="1" applyBorder="1" applyAlignment="1">
      <alignment horizontal="center" vertical="center"/>
    </xf>
    <xf numFmtId="9" fontId="28" fillId="5" borderId="15" xfId="1" applyFont="1" applyFill="1" applyBorder="1" applyAlignment="1">
      <alignment horizontal="center" vertical="center" wrapText="1"/>
    </xf>
    <xf numFmtId="9" fontId="29" fillId="5" borderId="17" xfId="1" applyFont="1" applyFill="1" applyBorder="1" applyAlignment="1">
      <alignment horizontal="center" vertical="center" wrapText="1"/>
    </xf>
    <xf numFmtId="9" fontId="29" fillId="5" borderId="16" xfId="1" applyFont="1" applyFill="1" applyBorder="1" applyAlignment="1">
      <alignment horizontal="center" vertical="center" wrapText="1"/>
    </xf>
    <xf numFmtId="10" fontId="22" fillId="11" borderId="28" xfId="0" applyNumberFormat="1" applyFont="1" applyFill="1" applyBorder="1" applyAlignment="1">
      <alignment horizontal="center" vertical="center"/>
    </xf>
    <xf numFmtId="10" fontId="22" fillId="11" borderId="23" xfId="0" applyNumberFormat="1" applyFont="1" applyFill="1" applyBorder="1" applyAlignment="1">
      <alignment horizontal="center" vertical="center"/>
    </xf>
    <xf numFmtId="10" fontId="22" fillId="11" borderId="29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10" fillId="6" borderId="28" xfId="0" applyNumberFormat="1" applyFont="1" applyFill="1" applyBorder="1" applyAlignment="1">
      <alignment horizontal="center" vertical="center"/>
    </xf>
    <xf numFmtId="2" fontId="10" fillId="6" borderId="23" xfId="0" applyNumberFormat="1" applyFont="1" applyFill="1" applyBorder="1" applyAlignment="1">
      <alignment horizontal="center" vertical="center"/>
    </xf>
    <xf numFmtId="10" fontId="10" fillId="11" borderId="17" xfId="0" applyNumberFormat="1" applyFont="1" applyFill="1" applyBorder="1" applyAlignment="1">
      <alignment horizontal="center" vertical="center"/>
    </xf>
    <xf numFmtId="10" fontId="10" fillId="11" borderId="16" xfId="0" applyNumberFormat="1" applyFont="1" applyFill="1" applyBorder="1" applyAlignment="1">
      <alignment horizontal="center" vertical="center"/>
    </xf>
    <xf numFmtId="9" fontId="28" fillId="11" borderId="15" xfId="1" applyFont="1" applyFill="1" applyBorder="1" applyAlignment="1">
      <alignment horizontal="center" vertical="center" wrapText="1"/>
    </xf>
    <xf numFmtId="9" fontId="29" fillId="11" borderId="17" xfId="1" applyFont="1" applyFill="1" applyBorder="1" applyAlignment="1">
      <alignment horizontal="center" vertical="center" wrapText="1"/>
    </xf>
    <xf numFmtId="9" fontId="29" fillId="11" borderId="16" xfId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9" fontId="14" fillId="2" borderId="12" xfId="0" applyNumberFormat="1" applyFont="1" applyFill="1" applyBorder="1" applyAlignment="1">
      <alignment horizontal="center" wrapText="1"/>
    </xf>
    <xf numFmtId="9" fontId="3" fillId="11" borderId="12" xfId="0" applyNumberFormat="1" applyFont="1" applyFill="1" applyBorder="1" applyAlignment="1">
      <alignment horizontal="center" wrapText="1"/>
    </xf>
    <xf numFmtId="9" fontId="3" fillId="11" borderId="13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9" fontId="14" fillId="2" borderId="0" xfId="0" applyNumberFormat="1" applyFont="1" applyFill="1" applyBorder="1" applyAlignment="1">
      <alignment horizontal="center" wrapText="1"/>
    </xf>
    <xf numFmtId="9" fontId="3" fillId="0" borderId="0" xfId="0" applyNumberFormat="1" applyFont="1" applyFill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9" fontId="14" fillId="2" borderId="1" xfId="0" applyNumberFormat="1" applyFont="1" applyFill="1" applyBorder="1" applyAlignment="1">
      <alignment horizontal="center" wrapText="1"/>
    </xf>
    <xf numFmtId="9" fontId="3" fillId="11" borderId="1" xfId="0" applyNumberFormat="1" applyFont="1" applyFill="1" applyBorder="1" applyAlignment="1">
      <alignment horizontal="center" wrapText="1"/>
    </xf>
    <xf numFmtId="9" fontId="3" fillId="11" borderId="10" xfId="0" applyNumberFormat="1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0" fillId="11" borderId="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9" fontId="13" fillId="2" borderId="1" xfId="0" applyNumberFormat="1" applyFont="1" applyFill="1" applyBorder="1" applyAlignment="1">
      <alignment horizontal="center" wrapText="1"/>
    </xf>
    <xf numFmtId="9" fontId="5" fillId="11" borderId="1" xfId="0" applyNumberFormat="1" applyFont="1" applyFill="1" applyBorder="1" applyAlignment="1">
      <alignment horizontal="center" wrapText="1"/>
    </xf>
    <xf numFmtId="9" fontId="5" fillId="11" borderId="10" xfId="0" applyNumberFormat="1" applyFont="1" applyFill="1" applyBorder="1" applyAlignment="1">
      <alignment horizontal="center" wrapText="1"/>
    </xf>
  </cellXfs>
  <cellStyles count="3">
    <cellStyle name="Normale" xfId="0" builtinId="0"/>
    <cellStyle name="Percentuale" xfId="1" builtinId="5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windowProtection="1" topLeftCell="B68" zoomScaleNormal="100" zoomScaleSheetLayoutView="91" zoomScalePageLayoutView="146" workbookViewId="0">
      <selection activeCell="L80" sqref="L80"/>
    </sheetView>
  </sheetViews>
  <sheetFormatPr defaultColWidth="8.85546875" defaultRowHeight="12.75" x14ac:dyDescent="0.2"/>
  <cols>
    <col min="1" max="1" width="13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87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88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89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90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91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92</v>
      </c>
      <c r="C8" s="176"/>
      <c r="D8" s="177"/>
      <c r="E8" s="177"/>
      <c r="F8" s="177"/>
      <c r="G8" s="178">
        <v>1</v>
      </c>
      <c r="H8" s="178"/>
      <c r="I8" s="179">
        <v>0.4</v>
      </c>
      <c r="J8" s="180"/>
    </row>
    <row r="9" spans="1:12" ht="27.75" customHeight="1" x14ac:dyDescent="0.2">
      <c r="B9" s="175" t="s">
        <v>93</v>
      </c>
      <c r="C9" s="176"/>
      <c r="D9" s="177"/>
      <c r="E9" s="177"/>
      <c r="F9" s="177"/>
      <c r="G9" s="178">
        <v>1</v>
      </c>
      <c r="H9" s="178"/>
      <c r="I9" s="179">
        <v>0.3</v>
      </c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16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7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 t="s">
        <v>33</v>
      </c>
      <c r="I22" s="34"/>
      <c r="J22" s="34" t="s">
        <v>86</v>
      </c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/>
      <c r="J23" s="34" t="s">
        <v>86</v>
      </c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0</v>
      </c>
      <c r="J24" s="42">
        <f t="shared" si="0"/>
        <v>14</v>
      </c>
    </row>
    <row r="25" spans="1:12" ht="35.25" customHeight="1" thickBot="1" x14ac:dyDescent="0.25">
      <c r="A25" s="18"/>
      <c r="B25" s="50" t="s">
        <v>13</v>
      </c>
      <c r="C25" s="51">
        <v>15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6.5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/>
      <c r="J26" s="34" t="s">
        <v>86</v>
      </c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86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6</v>
      </c>
      <c r="J28" s="42">
        <f t="shared" si="1"/>
        <v>7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/>
      <c r="J30" s="34" t="s">
        <v>86</v>
      </c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/>
      <c r="I31" s="34"/>
      <c r="J31" s="34" t="s">
        <v>86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0</v>
      </c>
      <c r="J32" s="46">
        <f t="shared" si="2"/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349.5</v>
      </c>
      <c r="E33" s="159"/>
      <c r="F33" s="159"/>
      <c r="G33" s="159"/>
      <c r="H33" s="148">
        <f>D33/(C33*7)</f>
        <v>0.97899159663865543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Benedetta Bergamini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C1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Istruttore Ammi.vo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6.333333333333333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 t="s">
        <v>86</v>
      </c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/>
      <c r="J52" s="34" t="s">
        <v>86</v>
      </c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12</v>
      </c>
      <c r="J53" s="46">
        <f t="shared" si="3"/>
        <v>7</v>
      </c>
    </row>
    <row r="54" spans="1:11" ht="35.25" customHeight="1" thickBot="1" x14ac:dyDescent="0.25">
      <c r="A54" s="18"/>
      <c r="B54" s="61" t="s">
        <v>16</v>
      </c>
      <c r="C54" s="62">
        <v>9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6.666666666666667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/>
      <c r="J55" s="35" t="s">
        <v>86</v>
      </c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86</v>
      </c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 t="s">
        <v>86</v>
      </c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6</v>
      </c>
      <c r="J58" s="46">
        <f t="shared" si="4"/>
        <v>14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Tecnica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Tecnico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Benedetta Bergamini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C1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8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6.5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86</v>
      </c>
      <c r="J67" s="35"/>
    </row>
    <row r="68" spans="1:12" ht="35.25" customHeight="1" thickBot="1" x14ac:dyDescent="0.25">
      <c r="A68" s="18"/>
      <c r="B68" s="108" t="s">
        <v>65</v>
      </c>
      <c r="C68" s="108"/>
      <c r="D68" s="37"/>
      <c r="E68" s="37"/>
      <c r="F68" s="37"/>
      <c r="G68" s="38"/>
      <c r="H68" s="34" t="s">
        <v>33</v>
      </c>
      <c r="I68" s="34"/>
      <c r="J68" s="34" t="s">
        <v>86</v>
      </c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6</v>
      </c>
      <c r="J69" s="46">
        <f t="shared" si="5"/>
        <v>7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7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/>
      <c r="I71" s="35"/>
      <c r="J71" s="35" t="s">
        <v>86</v>
      </c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 t="s">
        <v>86</v>
      </c>
    </row>
    <row r="73" spans="1:12" ht="35.25" customHeight="1" thickBot="1" x14ac:dyDescent="0.25">
      <c r="A73" s="18"/>
      <c r="B73" s="108" t="s">
        <v>66</v>
      </c>
      <c r="C73" s="108"/>
      <c r="D73" s="37"/>
      <c r="E73" s="37"/>
      <c r="F73" s="37"/>
      <c r="G73" s="38"/>
      <c r="H73" s="34"/>
      <c r="I73" s="34"/>
      <c r="J73" s="34" t="s">
        <v>86</v>
      </c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0</v>
      </c>
      <c r="J74" s="46">
        <f t="shared" si="6"/>
        <v>21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10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6.333333333333333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86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86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/>
      <c r="J82" s="34" t="s">
        <v>86</v>
      </c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12</v>
      </c>
      <c r="J83" s="46">
        <f t="shared" si="8"/>
        <v>7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322.66666666666663</v>
      </c>
      <c r="E84" s="111"/>
      <c r="F84" s="111"/>
      <c r="G84" s="111"/>
      <c r="H84" s="112">
        <f>D84/(C84*7)</f>
        <v>0.94071914480077734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0.97899159663865543</v>
      </c>
      <c r="D87" s="116"/>
      <c r="E87" s="117" t="s">
        <v>59</v>
      </c>
      <c r="F87" s="117"/>
      <c r="G87" s="118"/>
      <c r="H87" s="121">
        <f>(C87*H20)+(C88*H48)</f>
        <v>0.96023809523809511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0.94071914480077734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sheetProtection password="A2BC" sheet="1" objects="1" scenarios="1"/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windowProtection="1" topLeftCell="B68" zoomScaleNormal="100" zoomScaleSheetLayoutView="91" zoomScalePageLayoutView="146" workbookViewId="0">
      <selection activeCell="L88" sqref="L88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80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81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79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82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83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84</v>
      </c>
      <c r="C8" s="176"/>
      <c r="D8" s="177"/>
      <c r="E8" s="177"/>
      <c r="F8" s="177"/>
      <c r="G8" s="178">
        <v>1</v>
      </c>
      <c r="H8" s="178"/>
      <c r="I8" s="179">
        <v>0.75</v>
      </c>
      <c r="J8" s="180"/>
    </row>
    <row r="9" spans="1:12" x14ac:dyDescent="0.2">
      <c r="B9" s="175" t="s">
        <v>85</v>
      </c>
      <c r="C9" s="176"/>
      <c r="D9" s="177"/>
      <c r="E9" s="177"/>
      <c r="F9" s="177"/>
      <c r="G9" s="178">
        <v>1</v>
      </c>
      <c r="H9" s="178"/>
      <c r="I9" s="179">
        <v>0.8</v>
      </c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16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7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 t="s">
        <v>33</v>
      </c>
      <c r="I22" s="34"/>
      <c r="J22" s="34" t="s">
        <v>86</v>
      </c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/>
      <c r="J23" s="34" t="s">
        <v>86</v>
      </c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0</v>
      </c>
      <c r="J24" s="42">
        <f t="shared" si="0"/>
        <v>14</v>
      </c>
    </row>
    <row r="25" spans="1:12" ht="35.25" customHeight="1" thickBot="1" x14ac:dyDescent="0.25">
      <c r="A25" s="18"/>
      <c r="B25" s="50" t="s">
        <v>13</v>
      </c>
      <c r="C25" s="51">
        <v>15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6.5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/>
      <c r="J26" s="34" t="s">
        <v>86</v>
      </c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86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" si="1">((IF(E26="X",E25,"0")+(IF(E27="X",E25,"0"))))</f>
        <v>0</v>
      </c>
      <c r="F28" s="39">
        <f t="shared" ref="F28" si="2">((IF(F26="X",F25,"0")+(IF(F27="X",F25,"0"))))</f>
        <v>0</v>
      </c>
      <c r="G28" s="40">
        <f t="shared" ref="G28" si="3">((IF(G26="X",G25,"0")+(IF(G27="X",G25,"0"))))</f>
        <v>0</v>
      </c>
      <c r="H28" s="42">
        <f t="shared" ref="H28" si="4">((IF(H26="X",H25,"0")+(IF(H27="X",H25,"0"))))</f>
        <v>0</v>
      </c>
      <c r="I28" s="42">
        <f t="shared" ref="I28" si="5">((IF(I26="X",I25,"0")+(IF(I27="X",I25,"0"))))</f>
        <v>6</v>
      </c>
      <c r="J28" s="42">
        <f t="shared" ref="J28" si="6">((IF(J26="X",J25,"0")+(IF(J27="X",J25,"0"))))</f>
        <v>7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/>
      <c r="J30" s="34" t="s">
        <v>86</v>
      </c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/>
      <c r="I31" s="34"/>
      <c r="J31" s="34" t="s">
        <v>86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" si="7">((IF(E30="X",E29,"0")+(IF(E31="X",E29,"0"))))</f>
        <v>0</v>
      </c>
      <c r="F32" s="44">
        <f t="shared" ref="F32" si="8">((IF(F30="X",F29,"0")+(IF(F31="X",F29,"0"))))</f>
        <v>0</v>
      </c>
      <c r="G32" s="45">
        <f t="shared" ref="G32" si="9">((IF(G30="X",G29,"0")+(IF(G31="X",G29,"0"))))</f>
        <v>0</v>
      </c>
      <c r="H32" s="46">
        <f t="shared" ref="H32" si="10">((IF(H30="X",H29,"0")+(IF(H31="X",H29,"0"))))</f>
        <v>0</v>
      </c>
      <c r="I32" s="46">
        <f t="shared" ref="I32" si="11">((IF(I30="X",I29,"0")+(IF(I31="X",I29,"0"))))</f>
        <v>0</v>
      </c>
      <c r="J32" s="46">
        <f t="shared" ref="J32" si="12">((IF(J30="X",J29,"0")+(IF(J31="X",J29,"0"))))</f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349.5</v>
      </c>
      <c r="E33" s="159"/>
      <c r="F33" s="159"/>
      <c r="G33" s="159"/>
      <c r="H33" s="148">
        <f>D33/(C33*7)</f>
        <v>0.97899159663865543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Linda Perissinotto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B3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 xml:space="preserve">  Collaboratore Ammi.vo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6.666666666666667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 t="s">
        <v>86</v>
      </c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/>
      <c r="J52" s="34" t="s">
        <v>86</v>
      </c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13">((IF(E50="X",E49,"0")+(IF(E51="X",E49,"0")+IF(E52="X",E49,"0"))))</f>
        <v>0</v>
      </c>
      <c r="F53" s="44">
        <f t="shared" si="13"/>
        <v>0</v>
      </c>
      <c r="G53" s="45">
        <f t="shared" si="13"/>
        <v>0</v>
      </c>
      <c r="H53" s="46">
        <f t="shared" si="13"/>
        <v>0</v>
      </c>
      <c r="I53" s="46">
        <f t="shared" si="13"/>
        <v>6</v>
      </c>
      <c r="J53" s="46">
        <f t="shared" si="13"/>
        <v>14</v>
      </c>
    </row>
    <row r="54" spans="1:11" ht="35.25" customHeight="1" thickBot="1" x14ac:dyDescent="0.25">
      <c r="A54" s="18"/>
      <c r="B54" s="61" t="s">
        <v>16</v>
      </c>
      <c r="C54" s="62">
        <v>9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6.666666666666667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/>
      <c r="J55" s="35" t="s">
        <v>86</v>
      </c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86</v>
      </c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 t="s">
        <v>86</v>
      </c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" si="14">((IF(E55="X",E54,"0")+(IF(E56="X",E54,"0")+IF(E57="X",E54,"0"))))</f>
        <v>0</v>
      </c>
      <c r="F58" s="44">
        <f t="shared" ref="F58" si="15">((IF(F55="X",F54,"0")+(IF(F56="X",F54,"0")+IF(F57="X",F54,"0"))))</f>
        <v>0</v>
      </c>
      <c r="G58" s="45">
        <f t="shared" ref="G58" si="16">((IF(G55="X",G54,"0")+(IF(G56="X",G54,"0")+IF(G57="X",G54,"0"))))</f>
        <v>0</v>
      </c>
      <c r="H58" s="46">
        <f t="shared" ref="H58" si="17">((IF(H55="X",H54,"0")+(IF(H56="X",H54,"0")+IF(H57="X",H54,"0"))))</f>
        <v>0</v>
      </c>
      <c r="I58" s="46">
        <f t="shared" ref="I58" si="18">((IF(I55="X",I54,"0")+(IF(I56="X",I54,"0")+IF(I57="X",I54,"0"))))</f>
        <v>6</v>
      </c>
      <c r="J58" s="46">
        <f t="shared" ref="J58" si="19">((IF(J55="X",J54,"0")+(IF(J56="X",J54,"0")+IF(J57="X",J54,"0"))))</f>
        <v>14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Contabile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Ragioneria-Tributi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Linda Perissinotto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B3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8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7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/>
      <c r="J67" s="35" t="s">
        <v>86</v>
      </c>
    </row>
    <row r="68" spans="1:12" ht="35.25" customHeight="1" thickBot="1" x14ac:dyDescent="0.25">
      <c r="A68" s="18"/>
      <c r="B68" s="108" t="s">
        <v>65</v>
      </c>
      <c r="C68" s="108"/>
      <c r="D68" s="37"/>
      <c r="E68" s="37"/>
      <c r="F68" s="37"/>
      <c r="G68" s="38"/>
      <c r="H68" s="34" t="s">
        <v>33</v>
      </c>
      <c r="I68" s="34"/>
      <c r="J68" s="34" t="s">
        <v>86</v>
      </c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20">((IF(E67="X",E66,"0")+(IF(E68="X",E66,"0"))))</f>
        <v>0</v>
      </c>
      <c r="F69" s="44">
        <f t="shared" si="20"/>
        <v>0</v>
      </c>
      <c r="G69" s="45">
        <f t="shared" si="20"/>
        <v>0</v>
      </c>
      <c r="H69" s="46">
        <f t="shared" si="20"/>
        <v>0</v>
      </c>
      <c r="I69" s="46">
        <f t="shared" si="20"/>
        <v>0</v>
      </c>
      <c r="J69" s="46">
        <f t="shared" si="20"/>
        <v>14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7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/>
      <c r="I71" s="35"/>
      <c r="J71" s="35" t="s">
        <v>86</v>
      </c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 t="s">
        <v>86</v>
      </c>
    </row>
    <row r="73" spans="1:12" ht="35.25" customHeight="1" thickBot="1" x14ac:dyDescent="0.25">
      <c r="A73" s="18"/>
      <c r="B73" s="108" t="s">
        <v>66</v>
      </c>
      <c r="C73" s="108"/>
      <c r="D73" s="37"/>
      <c r="E73" s="37"/>
      <c r="F73" s="37"/>
      <c r="G73" s="38"/>
      <c r="H73" s="34"/>
      <c r="I73" s="34"/>
      <c r="J73" s="34" t="s">
        <v>86</v>
      </c>
    </row>
    <row r="74" spans="1:12" ht="35.25" hidden="1" customHeight="1" thickBot="1" x14ac:dyDescent="0.25">
      <c r="A74" s="18"/>
      <c r="B74" s="109"/>
      <c r="C74" s="109"/>
      <c r="D74" s="44">
        <f t="shared" ref="D74:J74" si="21">((IF(D71="X",D70,"0")+IF(D72="X",D70,"0")+(IF(D73="X",D70,"0"))))</f>
        <v>0</v>
      </c>
      <c r="E74" s="44">
        <f t="shared" si="21"/>
        <v>0</v>
      </c>
      <c r="F74" s="44">
        <f t="shared" si="21"/>
        <v>0</v>
      </c>
      <c r="G74" s="45">
        <f t="shared" si="21"/>
        <v>0</v>
      </c>
      <c r="H74" s="46">
        <f t="shared" si="21"/>
        <v>0</v>
      </c>
      <c r="I74" s="46">
        <f t="shared" si="21"/>
        <v>0</v>
      </c>
      <c r="J74" s="46">
        <f t="shared" si="21"/>
        <v>21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22">((IF(E76="X",E75,"0")+IF(E77="X",E75,"0")))</f>
        <v>0</v>
      </c>
      <c r="F78" s="44">
        <f t="shared" si="22"/>
        <v>0</v>
      </c>
      <c r="G78" s="45">
        <f t="shared" si="22"/>
        <v>0</v>
      </c>
      <c r="H78" s="46">
        <f t="shared" si="22"/>
        <v>0</v>
      </c>
      <c r="I78" s="46">
        <f t="shared" si="22"/>
        <v>0</v>
      </c>
      <c r="J78" s="46">
        <f t="shared" si="22"/>
        <v>0</v>
      </c>
    </row>
    <row r="79" spans="1:12" ht="35.25" customHeight="1" thickBot="1" x14ac:dyDescent="0.25">
      <c r="A79" s="18"/>
      <c r="B79" s="61" t="s">
        <v>19</v>
      </c>
      <c r="C79" s="62">
        <v>10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7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/>
      <c r="J80" s="35" t="s">
        <v>86</v>
      </c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/>
      <c r="J81" s="34" t="s">
        <v>86</v>
      </c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/>
      <c r="J82" s="34" t="s">
        <v>86</v>
      </c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23">((IF(E80="X",E79,"0")+IF(E81="X",E79,"0")+(IF(E82="X",E79,"0"))))</f>
        <v>0</v>
      </c>
      <c r="F83" s="44">
        <f t="shared" si="23"/>
        <v>0</v>
      </c>
      <c r="G83" s="45">
        <f t="shared" si="23"/>
        <v>0</v>
      </c>
      <c r="H83" s="46">
        <f t="shared" si="23"/>
        <v>0</v>
      </c>
      <c r="I83" s="46">
        <f t="shared" si="23"/>
        <v>0</v>
      </c>
      <c r="J83" s="46">
        <f t="shared" si="23"/>
        <v>21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336.66666666666669</v>
      </c>
      <c r="E84" s="111"/>
      <c r="F84" s="111"/>
      <c r="G84" s="111"/>
      <c r="H84" s="112">
        <f>D84/(C84*7)</f>
        <v>0.98153547133138974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0.97899159663865543</v>
      </c>
      <c r="D87" s="116"/>
      <c r="E87" s="117" t="s">
        <v>59</v>
      </c>
      <c r="F87" s="117"/>
      <c r="G87" s="118"/>
      <c r="H87" s="121">
        <f>(C87*H20)+(C88*H48)</f>
        <v>0.98023809523809524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0.98153547133138974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sheetProtection password="A2BC" sheet="1" objects="1" scenarios="1"/>
  <mergeCells count="124">
    <mergeCell ref="H42:J42"/>
    <mergeCell ref="H43:J44"/>
    <mergeCell ref="B91:K91"/>
    <mergeCell ref="H61:J62"/>
    <mergeCell ref="C62:F62"/>
    <mergeCell ref="C63:F63"/>
    <mergeCell ref="C64:F64"/>
    <mergeCell ref="B90:K90"/>
    <mergeCell ref="B81:C81"/>
    <mergeCell ref="B82:C82"/>
    <mergeCell ref="B83:C83"/>
    <mergeCell ref="D84:G84"/>
    <mergeCell ref="H84:K84"/>
    <mergeCell ref="B77:C77"/>
    <mergeCell ref="B78:C78"/>
    <mergeCell ref="B80:C80"/>
    <mergeCell ref="B73:C73"/>
    <mergeCell ref="B74:C74"/>
    <mergeCell ref="B72:C72"/>
    <mergeCell ref="B76:C76"/>
    <mergeCell ref="B67:C67"/>
    <mergeCell ref="B68:C68"/>
    <mergeCell ref="B69:C69"/>
    <mergeCell ref="B71:C71"/>
    <mergeCell ref="B58:C58"/>
    <mergeCell ref="D48:G48"/>
    <mergeCell ref="H48:J48"/>
    <mergeCell ref="B50:C50"/>
    <mergeCell ref="B52:C52"/>
    <mergeCell ref="B53:C53"/>
    <mergeCell ref="B51:C51"/>
    <mergeCell ref="B55:C55"/>
    <mergeCell ref="B56:C56"/>
    <mergeCell ref="B57:C57"/>
    <mergeCell ref="C60:F60"/>
    <mergeCell ref="H60:J60"/>
    <mergeCell ref="C61:F61"/>
    <mergeCell ref="D33:G33"/>
    <mergeCell ref="H33:K33"/>
    <mergeCell ref="B27:C27"/>
    <mergeCell ref="B28:C28"/>
    <mergeCell ref="C1:F1"/>
    <mergeCell ref="H1:J1"/>
    <mergeCell ref="C2:F2"/>
    <mergeCell ref="C3:F3"/>
    <mergeCell ref="C4:F4"/>
    <mergeCell ref="C5:F5"/>
    <mergeCell ref="B6:F6"/>
    <mergeCell ref="G6:H6"/>
    <mergeCell ref="I6:J6"/>
    <mergeCell ref="B7:C7"/>
    <mergeCell ref="D7:F7"/>
    <mergeCell ref="G7:H7"/>
    <mergeCell ref="I7:J7"/>
    <mergeCell ref="B8:C8"/>
    <mergeCell ref="D8:F8"/>
    <mergeCell ref="G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9:C19"/>
    <mergeCell ref="D19:F19"/>
    <mergeCell ref="G19:H19"/>
    <mergeCell ref="I19:J19"/>
    <mergeCell ref="B34:K34"/>
    <mergeCell ref="B22:C22"/>
    <mergeCell ref="B15:C15"/>
    <mergeCell ref="D15:F15"/>
    <mergeCell ref="G15:H15"/>
    <mergeCell ref="I15:J15"/>
    <mergeCell ref="B16:C16"/>
    <mergeCell ref="D16:F16"/>
    <mergeCell ref="G16:H16"/>
    <mergeCell ref="I16:J16"/>
    <mergeCell ref="B17:C17"/>
    <mergeCell ref="D17:F17"/>
    <mergeCell ref="G17:H17"/>
    <mergeCell ref="I17:J17"/>
    <mergeCell ref="C42:F42"/>
    <mergeCell ref="C43:F43"/>
    <mergeCell ref="C44:F44"/>
    <mergeCell ref="C45:F45"/>
    <mergeCell ref="C46:F46"/>
    <mergeCell ref="B35:K35"/>
    <mergeCell ref="B100:K100"/>
    <mergeCell ref="D20:G20"/>
    <mergeCell ref="H2:J3"/>
    <mergeCell ref="B23:C23"/>
    <mergeCell ref="B24:C24"/>
    <mergeCell ref="H20:J20"/>
    <mergeCell ref="B30:C30"/>
    <mergeCell ref="B31:C31"/>
    <mergeCell ref="B32:C32"/>
    <mergeCell ref="B26:C26"/>
    <mergeCell ref="H87:K88"/>
    <mergeCell ref="E87:G88"/>
    <mergeCell ref="C87:D87"/>
    <mergeCell ref="C88:D88"/>
    <mergeCell ref="B18:C18"/>
    <mergeCell ref="D18:F18"/>
    <mergeCell ref="G18:H18"/>
    <mergeCell ref="I18:J18"/>
  </mergeCells>
  <phoneticPr fontId="12" type="noConversion"/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windowProtection="1" topLeftCell="B68" zoomScaleNormal="100" zoomScaleSheetLayoutView="91" zoomScalePageLayoutView="146" workbookViewId="0">
      <selection activeCell="B1" sqref="B1:K97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94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95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98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90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67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96</v>
      </c>
      <c r="C8" s="176"/>
      <c r="D8" s="177"/>
      <c r="E8" s="177"/>
      <c r="F8" s="177"/>
      <c r="G8" s="178">
        <v>1</v>
      </c>
      <c r="H8" s="178"/>
      <c r="I8" s="179">
        <v>0.5</v>
      </c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15</v>
      </c>
      <c r="D21" s="63">
        <v>1</v>
      </c>
      <c r="E21" s="63">
        <v>2</v>
      </c>
      <c r="F21" s="63">
        <v>3</v>
      </c>
      <c r="G21" s="64">
        <v>4</v>
      </c>
      <c r="H21" s="65">
        <v>5</v>
      </c>
      <c r="I21" s="65">
        <v>6</v>
      </c>
      <c r="J21" s="66">
        <v>7</v>
      </c>
      <c r="K21" s="47">
        <f>SUM(D24:J24)/2</f>
        <v>6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/>
      <c r="I22" s="34" t="s">
        <v>86</v>
      </c>
      <c r="J22" s="34"/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 t="s">
        <v>86</v>
      </c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12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20</v>
      </c>
      <c r="D25" s="63">
        <v>1</v>
      </c>
      <c r="E25" s="63">
        <v>2</v>
      </c>
      <c r="F25" s="63">
        <v>3</v>
      </c>
      <c r="G25" s="64">
        <v>4</v>
      </c>
      <c r="H25" s="65">
        <v>5</v>
      </c>
      <c r="I25" s="65">
        <v>6</v>
      </c>
      <c r="J25" s="66">
        <v>7</v>
      </c>
      <c r="K25" s="47">
        <f>SUM(D28:J28)/2</f>
        <v>6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 t="s">
        <v>86</v>
      </c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86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12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16</v>
      </c>
      <c r="D29" s="63">
        <v>1</v>
      </c>
      <c r="E29" s="63">
        <v>2</v>
      </c>
      <c r="F29" s="63">
        <v>3</v>
      </c>
      <c r="G29" s="64">
        <v>4</v>
      </c>
      <c r="H29" s="65">
        <v>5</v>
      </c>
      <c r="I29" s="65">
        <v>6</v>
      </c>
      <c r="J29" s="66">
        <v>7</v>
      </c>
      <c r="K29" s="47">
        <f>SUM(D32:J32)/2</f>
        <v>5.5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 t="s">
        <v>86</v>
      </c>
      <c r="J30" s="34"/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 t="s">
        <v>86</v>
      </c>
      <c r="I31" s="34"/>
      <c r="J31" s="34" t="s">
        <v>33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5</v>
      </c>
      <c r="I32" s="46">
        <f t="shared" si="2"/>
        <v>6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298</v>
      </c>
      <c r="E33" s="159"/>
      <c r="F33" s="159"/>
      <c r="G33" s="159"/>
      <c r="H33" s="148">
        <f>D33/(C33*7)</f>
        <v>0.834733893557423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DENIS POLPETTA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C1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Agente Polizia Locale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8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5.666666666666667</v>
      </c>
    </row>
    <row r="50" spans="1:11" ht="35.25" customHeight="1" x14ac:dyDescent="0.2">
      <c r="A50" s="18"/>
      <c r="B50" s="108" t="s">
        <v>75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 t="s">
        <v>86</v>
      </c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 t="s">
        <v>86</v>
      </c>
      <c r="I52" s="34"/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5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7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5.666666666666667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 t="s">
        <v>86</v>
      </c>
      <c r="J55" s="35"/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 t="s">
        <v>86</v>
      </c>
      <c r="I56" s="34"/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 t="s">
        <v>86</v>
      </c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>((IF(H55="X",H54,"0")+(IF(H56="X",H54,"0")+IF(H57="X",H54,"0"))))</f>
        <v>5</v>
      </c>
      <c r="I58" s="46">
        <f>((IF(I55="X",I54,"0")+(IF(I56="X",I54,"0")+IF(I57="X",I54,"0"))))</f>
        <v>12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di Polizia Locale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di polizia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DENIS POLPETTA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C1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10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5.5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86</v>
      </c>
      <c r="I67" s="35"/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33</v>
      </c>
      <c r="I68" s="34" t="s">
        <v>86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5</v>
      </c>
      <c r="I69" s="46">
        <f t="shared" si="5"/>
        <v>6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5.333333333333333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 t="s">
        <v>86</v>
      </c>
      <c r="I71" s="35"/>
      <c r="J71" s="35"/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 t="s">
        <v>86</v>
      </c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/>
      <c r="I73" s="34" t="s">
        <v>86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10</v>
      </c>
      <c r="I74" s="46">
        <f t="shared" si="6"/>
        <v>6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12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5.666666666666667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86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86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 t="s">
        <v>86</v>
      </c>
      <c r="I82" s="34"/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5</v>
      </c>
      <c r="I83" s="46">
        <f t="shared" si="8"/>
        <v>12</v>
      </c>
      <c r="J83" s="46">
        <f t="shared" si="8"/>
        <v>0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272</v>
      </c>
      <c r="E84" s="111"/>
      <c r="F84" s="111"/>
      <c r="G84" s="111"/>
      <c r="H84" s="112">
        <f>D84/(C84*7)</f>
        <v>0.79300291545189505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0.834733893557423</v>
      </c>
      <c r="D87" s="116"/>
      <c r="E87" s="117" t="s">
        <v>59</v>
      </c>
      <c r="F87" s="117"/>
      <c r="G87" s="118"/>
      <c r="H87" s="121">
        <f>(C87*H20)+(C88*H48)</f>
        <v>0.81428571428571428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0.79300291545189505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sheetProtection password="A2BC" sheet="1" objects="1" scenarios="1"/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windowProtection="1" topLeftCell="B68" zoomScaleNormal="100" zoomScaleSheetLayoutView="91" zoomScalePageLayoutView="146" workbookViewId="0">
      <selection activeCell="B1" sqref="B1:K97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94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95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97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90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67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96</v>
      </c>
      <c r="C8" s="176"/>
      <c r="D8" s="177"/>
      <c r="E8" s="177"/>
      <c r="F8" s="177"/>
      <c r="G8" s="178">
        <v>1</v>
      </c>
      <c r="H8" s="178"/>
      <c r="I8" s="179">
        <v>0.5</v>
      </c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15</v>
      </c>
      <c r="D21" s="63">
        <v>1</v>
      </c>
      <c r="E21" s="63">
        <v>2</v>
      </c>
      <c r="F21" s="63">
        <v>3</v>
      </c>
      <c r="G21" s="64">
        <v>4</v>
      </c>
      <c r="H21" s="65">
        <v>5</v>
      </c>
      <c r="I21" s="65">
        <v>6</v>
      </c>
      <c r="J21" s="66">
        <v>7</v>
      </c>
      <c r="K21" s="47">
        <f>SUM(D24:J24)/2</f>
        <v>5.5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 t="s">
        <v>86</v>
      </c>
      <c r="I22" s="34"/>
      <c r="J22" s="34"/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 t="s">
        <v>86</v>
      </c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5</v>
      </c>
      <c r="I24" s="42">
        <f t="shared" si="0"/>
        <v>6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20</v>
      </c>
      <c r="D25" s="63">
        <v>1</v>
      </c>
      <c r="E25" s="63">
        <v>2</v>
      </c>
      <c r="F25" s="63">
        <v>3</v>
      </c>
      <c r="G25" s="64">
        <v>4</v>
      </c>
      <c r="H25" s="65">
        <v>5</v>
      </c>
      <c r="I25" s="65">
        <v>6</v>
      </c>
      <c r="J25" s="66">
        <v>7</v>
      </c>
      <c r="K25" s="47">
        <f>SUM(D28:J28)/2</f>
        <v>5.5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 t="s">
        <v>86</v>
      </c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 t="s">
        <v>86</v>
      </c>
      <c r="I27" s="34"/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5</v>
      </c>
      <c r="I28" s="42">
        <f t="shared" si="1"/>
        <v>6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16</v>
      </c>
      <c r="D29" s="63">
        <v>1</v>
      </c>
      <c r="E29" s="63">
        <v>2</v>
      </c>
      <c r="F29" s="63">
        <v>3</v>
      </c>
      <c r="G29" s="64">
        <v>4</v>
      </c>
      <c r="H29" s="65">
        <v>5</v>
      </c>
      <c r="I29" s="65">
        <v>6</v>
      </c>
      <c r="J29" s="66">
        <v>7</v>
      </c>
      <c r="K29" s="47">
        <f>SUM(D32:J32)/2</f>
        <v>5.5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 t="s">
        <v>86</v>
      </c>
      <c r="J30" s="34"/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 t="s">
        <v>86</v>
      </c>
      <c r="I31" s="34"/>
      <c r="J31" s="34" t="s">
        <v>33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5</v>
      </c>
      <c r="I32" s="46">
        <f t="shared" si="2"/>
        <v>6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280.5</v>
      </c>
      <c r="E33" s="159"/>
      <c r="F33" s="159"/>
      <c r="G33" s="159"/>
      <c r="H33" s="148">
        <f>D33/(C33*7)</f>
        <v>0.7857142857142857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FABIO NARDOZZA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C1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Agente Polizia Locale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8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5.666666666666667</v>
      </c>
    </row>
    <row r="50" spans="1:11" ht="35.25" customHeight="1" x14ac:dyDescent="0.2">
      <c r="A50" s="18"/>
      <c r="B50" s="108" t="s">
        <v>75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 t="s">
        <v>86</v>
      </c>
      <c r="I51" s="34"/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 t="s">
        <v>86</v>
      </c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5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7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5.333333333333333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 t="s">
        <v>86</v>
      </c>
      <c r="I55" s="35"/>
      <c r="J55" s="35"/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 t="s">
        <v>86</v>
      </c>
      <c r="I56" s="34"/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 t="s">
        <v>86</v>
      </c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10</v>
      </c>
      <c r="I58" s="46">
        <f t="shared" si="4"/>
        <v>6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di Polizia Locale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di polizia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FABIO NARDOZZA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C1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10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5.5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86</v>
      </c>
      <c r="I67" s="35"/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33</v>
      </c>
      <c r="I68" s="34" t="s">
        <v>86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5</v>
      </c>
      <c r="I69" s="46">
        <f t="shared" si="5"/>
        <v>6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5.333333333333333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 t="s">
        <v>86</v>
      </c>
      <c r="I71" s="35"/>
      <c r="J71" s="35"/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 t="s">
        <v>86</v>
      </c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/>
      <c r="I73" s="34" t="s">
        <v>86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10</v>
      </c>
      <c r="I74" s="46">
        <f t="shared" si="6"/>
        <v>6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12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5.666666666666667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86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86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 t="s">
        <v>86</v>
      </c>
      <c r="I82" s="34"/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5</v>
      </c>
      <c r="I83" s="46">
        <f t="shared" si="8"/>
        <v>12</v>
      </c>
      <c r="J83" s="46">
        <f t="shared" si="8"/>
        <v>0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269.66666666666663</v>
      </c>
      <c r="E84" s="111"/>
      <c r="F84" s="111"/>
      <c r="G84" s="111"/>
      <c r="H84" s="112">
        <f>D84/(C84*7)</f>
        <v>0.78620019436345956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0.7857142857142857</v>
      </c>
      <c r="D87" s="116"/>
      <c r="E87" s="117" t="s">
        <v>59</v>
      </c>
      <c r="F87" s="117"/>
      <c r="G87" s="118"/>
      <c r="H87" s="121">
        <f>(C87*H20)+(C88*H48)</f>
        <v>0.78595238095238085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0.78620019436345956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sheetProtection password="A2BC" sheet="1" objects="1" scenarios="1"/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windowProtection="1" topLeftCell="B1" zoomScaleNormal="100" zoomScaleSheetLayoutView="91" zoomScalePageLayoutView="146" workbookViewId="0">
      <selection activeCell="L20" sqref="L20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99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100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101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102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103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104</v>
      </c>
      <c r="C8" s="176"/>
      <c r="D8" s="177"/>
      <c r="E8" s="177"/>
      <c r="F8" s="177"/>
      <c r="G8" s="178">
        <v>1</v>
      </c>
      <c r="H8" s="178"/>
      <c r="I8" s="179">
        <v>0.8</v>
      </c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15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7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 t="s">
        <v>33</v>
      </c>
      <c r="I22" s="34"/>
      <c r="J22" s="34" t="s">
        <v>86</v>
      </c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/>
      <c r="J23" s="34" t="s">
        <v>86</v>
      </c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0</v>
      </c>
      <c r="J24" s="42">
        <f t="shared" si="0"/>
        <v>14</v>
      </c>
    </row>
    <row r="25" spans="1:12" ht="35.25" customHeight="1" thickBot="1" x14ac:dyDescent="0.25">
      <c r="A25" s="18"/>
      <c r="B25" s="50" t="s">
        <v>13</v>
      </c>
      <c r="C25" s="51">
        <v>16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7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/>
      <c r="J26" s="34" t="s">
        <v>86</v>
      </c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/>
      <c r="J27" s="34" t="s">
        <v>86</v>
      </c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0</v>
      </c>
      <c r="J28" s="42">
        <f t="shared" si="1"/>
        <v>14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/>
      <c r="J30" s="34" t="s">
        <v>86</v>
      </c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/>
      <c r="I31" s="34"/>
      <c r="J31" s="34" t="s">
        <v>86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0</v>
      </c>
      <c r="J32" s="46">
        <f t="shared" si="2"/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357</v>
      </c>
      <c r="E33" s="159"/>
      <c r="F33" s="159"/>
      <c r="G33" s="159"/>
      <c r="H33" s="148">
        <f>D33/(C33*7)</f>
        <v>1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MARIARITA MICHELETTI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A5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Collaboratore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12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7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/>
      <c r="J50" s="34" t="s">
        <v>86</v>
      </c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 t="s">
        <v>86</v>
      </c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/>
      <c r="J52" s="34" t="s">
        <v>86</v>
      </c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0</v>
      </c>
      <c r="J53" s="46">
        <f t="shared" si="3"/>
        <v>21</v>
      </c>
    </row>
    <row r="54" spans="1:11" ht="35.25" customHeight="1" thickBot="1" x14ac:dyDescent="0.25">
      <c r="A54" s="18"/>
      <c r="B54" s="61" t="s">
        <v>16</v>
      </c>
      <c r="C54" s="62">
        <v>7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 t="s">
        <v>86</v>
      </c>
      <c r="J55" s="35"/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86</v>
      </c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 t="s">
        <v>86</v>
      </c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18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scolastica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di cucina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MARIARITA MICHELETTI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A5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9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86</v>
      </c>
      <c r="J67" s="35"/>
    </row>
    <row r="68" spans="1:12" ht="35.25" customHeight="1" thickBot="1" x14ac:dyDescent="0.25">
      <c r="A68" s="18"/>
      <c r="B68" s="108" t="s">
        <v>65</v>
      </c>
      <c r="C68" s="108"/>
      <c r="D68" s="37"/>
      <c r="E68" s="37"/>
      <c r="F68" s="37"/>
      <c r="G68" s="38"/>
      <c r="H68" s="34" t="s">
        <v>33</v>
      </c>
      <c r="I68" s="34" t="s">
        <v>86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6.333333333333333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/>
      <c r="I71" s="35"/>
      <c r="J71" s="35" t="s">
        <v>86</v>
      </c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 t="s">
        <v>86</v>
      </c>
      <c r="J72" s="34"/>
    </row>
    <row r="73" spans="1:12" ht="35.25" customHeight="1" thickBot="1" x14ac:dyDescent="0.25">
      <c r="A73" s="18"/>
      <c r="B73" s="108" t="s">
        <v>66</v>
      </c>
      <c r="C73" s="108"/>
      <c r="D73" s="37"/>
      <c r="E73" s="37"/>
      <c r="F73" s="37"/>
      <c r="G73" s="38"/>
      <c r="H73" s="34"/>
      <c r="I73" s="34" t="s">
        <v>86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12</v>
      </c>
      <c r="J74" s="46">
        <f t="shared" si="6"/>
        <v>7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9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6.666666666666667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86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/>
      <c r="J81" s="34" t="s">
        <v>86</v>
      </c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/>
      <c r="J82" s="34" t="s">
        <v>86</v>
      </c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6</v>
      </c>
      <c r="J83" s="46">
        <f t="shared" si="8"/>
        <v>14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316</v>
      </c>
      <c r="E84" s="111"/>
      <c r="F84" s="111"/>
      <c r="G84" s="111"/>
      <c r="H84" s="112">
        <f>D84/(C84*7)</f>
        <v>0.92128279883381925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1</v>
      </c>
      <c r="D87" s="116"/>
      <c r="E87" s="117" t="s">
        <v>59</v>
      </c>
      <c r="F87" s="117"/>
      <c r="G87" s="118"/>
      <c r="H87" s="121">
        <f>(C87*H20)+(C88*H48)</f>
        <v>0.96142857142857141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0.92128279883381925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sheetProtection password="A2BC" sheet="1" objects="1" scenarios="1"/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windowProtection="1" topLeftCell="B17" zoomScaleNormal="100" zoomScaleSheetLayoutView="91" zoomScalePageLayoutView="146" workbookViewId="0">
      <selection activeCell="B34" sqref="B34:K34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105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106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112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113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70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109</v>
      </c>
      <c r="C8" s="176"/>
      <c r="D8" s="177"/>
      <c r="E8" s="177"/>
      <c r="F8" s="177"/>
      <c r="G8" s="178">
        <v>1</v>
      </c>
      <c r="H8" s="178"/>
      <c r="I8" s="179">
        <v>0.6</v>
      </c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8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6.5</v>
      </c>
    </row>
    <row r="22" spans="1:12" ht="35.25" customHeight="1" x14ac:dyDescent="0.2">
      <c r="A22" s="18"/>
      <c r="B22" s="108" t="s">
        <v>71</v>
      </c>
      <c r="C22" s="108"/>
      <c r="D22" s="37"/>
      <c r="E22" s="37"/>
      <c r="F22" s="37"/>
      <c r="G22" s="38"/>
      <c r="H22" s="34" t="s">
        <v>33</v>
      </c>
      <c r="I22" s="34"/>
      <c r="J22" s="34" t="s">
        <v>86</v>
      </c>
    </row>
    <row r="23" spans="1:12" ht="35.25" customHeight="1" thickBot="1" x14ac:dyDescent="0.25">
      <c r="A23" s="18"/>
      <c r="B23" s="108" t="s">
        <v>72</v>
      </c>
      <c r="C23" s="108"/>
      <c r="D23" s="37"/>
      <c r="E23" s="37"/>
      <c r="F23" s="37"/>
      <c r="G23" s="38"/>
      <c r="H23" s="34"/>
      <c r="I23" s="34" t="s">
        <v>86</v>
      </c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6</v>
      </c>
      <c r="J24" s="42">
        <f t="shared" si="0"/>
        <v>7</v>
      </c>
    </row>
    <row r="25" spans="1:12" ht="35.25" customHeight="1" thickBot="1" x14ac:dyDescent="0.25">
      <c r="A25" s="18"/>
      <c r="B25" s="50" t="s">
        <v>13</v>
      </c>
      <c r="C25" s="51">
        <v>13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 t="s">
        <v>86</v>
      </c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86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12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30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08" t="s">
        <v>77</v>
      </c>
      <c r="C30" s="108"/>
      <c r="D30" s="37"/>
      <c r="E30" s="37"/>
      <c r="F30" s="37"/>
      <c r="G30" s="38"/>
      <c r="H30" s="34"/>
      <c r="I30" s="34"/>
      <c r="J30" s="34" t="s">
        <v>86</v>
      </c>
    </row>
    <row r="31" spans="1:12" ht="35.25" customHeight="1" thickBot="1" x14ac:dyDescent="0.25">
      <c r="A31" s="18"/>
      <c r="B31" s="108" t="s">
        <v>78</v>
      </c>
      <c r="C31" s="108"/>
      <c r="D31" s="37"/>
      <c r="E31" s="37"/>
      <c r="F31" s="37"/>
      <c r="G31" s="38"/>
      <c r="H31" s="34"/>
      <c r="I31" s="34"/>
      <c r="J31" s="34" t="s">
        <v>86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0</v>
      </c>
      <c r="J32" s="46">
        <f t="shared" si="2"/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340</v>
      </c>
      <c r="E33" s="159"/>
      <c r="F33" s="159"/>
      <c r="G33" s="159"/>
      <c r="H33" s="148">
        <f>D33/(C33*7)</f>
        <v>0.95238095238095233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SIMONE STEFANI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B4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Operai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SUM(D53:J53)/2</f>
        <v>6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hidden="1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 t="s">
        <v>86</v>
      </c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8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SUM(D58:J58)/2</f>
        <v>6.5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/>
      <c r="J55" s="35" t="s">
        <v>86</v>
      </c>
    </row>
    <row r="56" spans="1:11" ht="35.25" customHeight="1" thickBot="1" x14ac:dyDescent="0.25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86</v>
      </c>
      <c r="J56" s="34"/>
    </row>
    <row r="57" spans="1:11" ht="30" hidden="1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6</v>
      </c>
      <c r="J58" s="46">
        <f t="shared" si="4"/>
        <v>7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Tecnica manutentiva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tecnico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SIMONE STEFANI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B4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13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86</v>
      </c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33</v>
      </c>
      <c r="I68" s="34" t="s">
        <v>86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10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SUM(D74:J74)/2</f>
        <v>6</v>
      </c>
    </row>
    <row r="71" spans="1:12" ht="35.25" customHeight="1" x14ac:dyDescent="0.2">
      <c r="A71" s="18"/>
      <c r="B71" s="127" t="s">
        <v>74</v>
      </c>
      <c r="C71" s="127"/>
      <c r="D71" s="41"/>
      <c r="E71" s="41"/>
      <c r="F71" s="41"/>
      <c r="G71" s="60"/>
      <c r="H71" s="35"/>
      <c r="I71" s="35" t="s">
        <v>86</v>
      </c>
      <c r="J71" s="35"/>
    </row>
    <row r="72" spans="1:12" ht="35.25" hidden="1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/>
      <c r="I73" s="34" t="s">
        <v>86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12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8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6.333333333333333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/>
      <c r="J80" s="35" t="s">
        <v>86</v>
      </c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86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 t="s">
        <v>86</v>
      </c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12</v>
      </c>
      <c r="J83" s="46">
        <f t="shared" si="8"/>
        <v>7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300.66666666666669</v>
      </c>
      <c r="E84" s="111"/>
      <c r="F84" s="111"/>
      <c r="G84" s="111"/>
      <c r="H84" s="112">
        <f>D84/(C84*7)</f>
        <v>0.87657920310981541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0.95238095238095233</v>
      </c>
      <c r="D87" s="116"/>
      <c r="E87" s="117" t="s">
        <v>59</v>
      </c>
      <c r="F87" s="117"/>
      <c r="G87" s="118"/>
      <c r="H87" s="121">
        <f>(C87*H20)+(C88*H48)</f>
        <v>0.91523809523809518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0.87657920310981541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sheetProtection password="A2BC" sheet="1" objects="1" scenarios="1"/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windowProtection="1" topLeftCell="B67" zoomScaleNormal="100" zoomScaleSheetLayoutView="91" zoomScalePageLayoutView="146" workbookViewId="0">
      <selection activeCell="B1" sqref="B1:K97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110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106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111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82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70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109</v>
      </c>
      <c r="C8" s="176"/>
      <c r="D8" s="177"/>
      <c r="E8" s="177"/>
      <c r="F8" s="177"/>
      <c r="G8" s="178">
        <v>1</v>
      </c>
      <c r="H8" s="178"/>
      <c r="I8" s="179">
        <v>0.1</v>
      </c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8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6</v>
      </c>
    </row>
    <row r="22" spans="1:12" ht="35.25" customHeight="1" x14ac:dyDescent="0.2">
      <c r="A22" s="18"/>
      <c r="B22" s="108" t="s">
        <v>71</v>
      </c>
      <c r="C22" s="108"/>
      <c r="D22" s="37"/>
      <c r="E22" s="37"/>
      <c r="F22" s="37"/>
      <c r="G22" s="38"/>
      <c r="H22" s="34" t="s">
        <v>33</v>
      </c>
      <c r="I22" s="34" t="s">
        <v>86</v>
      </c>
      <c r="J22" s="34"/>
    </row>
    <row r="23" spans="1:12" ht="35.25" customHeight="1" thickBot="1" x14ac:dyDescent="0.25">
      <c r="A23" s="18"/>
      <c r="B23" s="108" t="s">
        <v>72</v>
      </c>
      <c r="C23" s="108"/>
      <c r="D23" s="37"/>
      <c r="E23" s="37"/>
      <c r="F23" s="37"/>
      <c r="G23" s="38"/>
      <c r="H23" s="34"/>
      <c r="I23" s="34" t="s">
        <v>86</v>
      </c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12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13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 t="s">
        <v>86</v>
      </c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86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12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30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6</v>
      </c>
    </row>
    <row r="30" spans="1:12" ht="35.25" customHeight="1" x14ac:dyDescent="0.2">
      <c r="A30" s="18"/>
      <c r="B30" s="108" t="s">
        <v>77</v>
      </c>
      <c r="C30" s="108"/>
      <c r="D30" s="37"/>
      <c r="E30" s="37"/>
      <c r="F30" s="37"/>
      <c r="G30" s="38"/>
      <c r="H30" s="34"/>
      <c r="I30" s="34" t="s">
        <v>86</v>
      </c>
      <c r="J30" s="34"/>
    </row>
    <row r="31" spans="1:12" ht="35.25" customHeight="1" thickBot="1" x14ac:dyDescent="0.25">
      <c r="A31" s="18"/>
      <c r="B31" s="108" t="s">
        <v>78</v>
      </c>
      <c r="C31" s="108"/>
      <c r="D31" s="37"/>
      <c r="E31" s="37"/>
      <c r="F31" s="37"/>
      <c r="G31" s="38"/>
      <c r="H31" s="34"/>
      <c r="I31" s="34" t="s">
        <v>86</v>
      </c>
      <c r="J31" s="34"/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12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306</v>
      </c>
      <c r="E33" s="159"/>
      <c r="F33" s="159"/>
      <c r="G33" s="159"/>
      <c r="H33" s="148">
        <f>D33/(C33*7)</f>
        <v>0.8571428571428571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ENRICO TIRITAN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B3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Operai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SUM(D53:J53)/2</f>
        <v>6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86</v>
      </c>
      <c r="J50" s="34"/>
    </row>
    <row r="51" spans="1:11" ht="35.25" hidden="1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 t="s">
        <v>86</v>
      </c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8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SUM(D58:J58)/2</f>
        <v>6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 t="s">
        <v>86</v>
      </c>
      <c r="J55" s="35"/>
    </row>
    <row r="56" spans="1:11" ht="35.25" customHeight="1" thickBot="1" x14ac:dyDescent="0.25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86</v>
      </c>
      <c r="J56" s="34"/>
    </row>
    <row r="57" spans="1:11" ht="30" hidden="1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12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tecnica manutentiva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tecnico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ENRICO TIRITAN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B3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13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86</v>
      </c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33</v>
      </c>
      <c r="I68" s="34" t="s">
        <v>86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10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SUM(D74:J74)/2</f>
        <v>6</v>
      </c>
    </row>
    <row r="71" spans="1:12" ht="35.25" customHeight="1" x14ac:dyDescent="0.2">
      <c r="A71" s="18"/>
      <c r="B71" s="127" t="s">
        <v>74</v>
      </c>
      <c r="C71" s="127"/>
      <c r="D71" s="41"/>
      <c r="E71" s="41"/>
      <c r="F71" s="41"/>
      <c r="G71" s="60"/>
      <c r="H71" s="35"/>
      <c r="I71" s="35" t="s">
        <v>86</v>
      </c>
      <c r="J71" s="35"/>
    </row>
    <row r="72" spans="1:12" ht="35.25" hidden="1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/>
      <c r="I73" s="34" t="s">
        <v>86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12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8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86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86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 t="s">
        <v>86</v>
      </c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18</v>
      </c>
      <c r="J83" s="46">
        <f t="shared" si="8"/>
        <v>0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294</v>
      </c>
      <c r="E84" s="111"/>
      <c r="F84" s="111"/>
      <c r="G84" s="111"/>
      <c r="H84" s="112">
        <f>D84/(C84*7)</f>
        <v>0.8571428571428571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0.8571428571428571</v>
      </c>
      <c r="D87" s="116"/>
      <c r="E87" s="117" t="s">
        <v>59</v>
      </c>
      <c r="F87" s="117"/>
      <c r="G87" s="118"/>
      <c r="H87" s="121">
        <f>(C87*H20)+(C88*H48)</f>
        <v>0.8571428571428571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0.8571428571428571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sheetProtection password="A2BC" sheet="1" objects="1" scenarios="1"/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windowProtection="1" tabSelected="1" topLeftCell="B67" zoomScaleNormal="100" zoomScaleSheetLayoutView="91" zoomScalePageLayoutView="146" workbookViewId="0">
      <selection activeCell="B94" sqref="B94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107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106</v>
      </c>
      <c r="D2" s="155"/>
      <c r="E2" s="155"/>
      <c r="F2" s="155"/>
      <c r="G2" s="5"/>
      <c r="H2" s="132">
        <v>2019</v>
      </c>
      <c r="I2" s="133"/>
      <c r="J2" s="134"/>
    </row>
    <row r="3" spans="1:12" ht="15" x14ac:dyDescent="0.2">
      <c r="B3" s="6" t="s">
        <v>3</v>
      </c>
      <c r="C3" s="155" t="s">
        <v>108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102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70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109</v>
      </c>
      <c r="C8" s="176"/>
      <c r="D8" s="177"/>
      <c r="E8" s="177"/>
      <c r="F8" s="177"/>
      <c r="G8" s="178">
        <v>1</v>
      </c>
      <c r="H8" s="178"/>
      <c r="I8" s="179"/>
      <c r="J8" s="180"/>
    </row>
    <row r="9" spans="1:12" x14ac:dyDescent="0.2">
      <c r="B9" s="175"/>
      <c r="C9" s="176"/>
      <c r="D9" s="177"/>
      <c r="E9" s="177"/>
      <c r="F9" s="177"/>
      <c r="G9" s="178"/>
      <c r="H9" s="178"/>
      <c r="I9" s="179"/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8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5</v>
      </c>
    </row>
    <row r="22" spans="1:12" ht="35.25" customHeight="1" x14ac:dyDescent="0.2">
      <c r="A22" s="18"/>
      <c r="B22" s="108" t="s">
        <v>71</v>
      </c>
      <c r="C22" s="108"/>
      <c r="D22" s="37"/>
      <c r="E22" s="37"/>
      <c r="F22" s="37"/>
      <c r="G22" s="38"/>
      <c r="H22" s="34" t="s">
        <v>86</v>
      </c>
      <c r="I22" s="34"/>
      <c r="J22" s="34"/>
    </row>
    <row r="23" spans="1:12" ht="35.25" customHeight="1" thickBot="1" x14ac:dyDescent="0.25">
      <c r="A23" s="18"/>
      <c r="B23" s="108" t="s">
        <v>72</v>
      </c>
      <c r="C23" s="108"/>
      <c r="D23" s="37"/>
      <c r="E23" s="37"/>
      <c r="F23" s="37"/>
      <c r="G23" s="38"/>
      <c r="H23" s="34" t="s">
        <v>86</v>
      </c>
      <c r="I23" s="34"/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10</v>
      </c>
      <c r="I24" s="42">
        <f t="shared" si="0"/>
        <v>0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13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 t="s">
        <v>86</v>
      </c>
      <c r="I26" s="34"/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 t="s">
        <v>86</v>
      </c>
      <c r="I27" s="34"/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10</v>
      </c>
      <c r="I28" s="42">
        <f t="shared" si="1"/>
        <v>0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30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5</v>
      </c>
    </row>
    <row r="30" spans="1:12" ht="35.25" customHeight="1" x14ac:dyDescent="0.2">
      <c r="A30" s="18"/>
      <c r="B30" s="108" t="s">
        <v>77</v>
      </c>
      <c r="C30" s="108"/>
      <c r="D30" s="37"/>
      <c r="E30" s="37"/>
      <c r="F30" s="37"/>
      <c r="G30" s="38"/>
      <c r="H30" s="34" t="s">
        <v>86</v>
      </c>
      <c r="I30" s="34"/>
      <c r="J30" s="34"/>
    </row>
    <row r="31" spans="1:12" ht="35.25" customHeight="1" thickBot="1" x14ac:dyDescent="0.25">
      <c r="A31" s="18"/>
      <c r="B31" s="108" t="s">
        <v>78</v>
      </c>
      <c r="C31" s="108"/>
      <c r="D31" s="37"/>
      <c r="E31" s="37"/>
      <c r="F31" s="37"/>
      <c r="G31" s="38"/>
      <c r="H31" s="34" t="s">
        <v>86</v>
      </c>
      <c r="I31" s="34"/>
      <c r="J31" s="34"/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10</v>
      </c>
      <c r="I32" s="46">
        <f t="shared" si="2"/>
        <v>0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255</v>
      </c>
      <c r="E33" s="159"/>
      <c r="F33" s="159"/>
      <c r="G33" s="159"/>
      <c r="H33" s="148">
        <f>D33/(C33*7)</f>
        <v>0.7142857142857143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v>2019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ALBERTO TOLASI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A5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Operai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SUM(D53:J53)/2</f>
        <v>5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 t="s">
        <v>86</v>
      </c>
      <c r="I50" s="34"/>
      <c r="J50" s="34"/>
    </row>
    <row r="51" spans="1:11" ht="35.25" hidden="1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 t="s">
        <v>86</v>
      </c>
      <c r="I52" s="34"/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10</v>
      </c>
      <c r="I53" s="46">
        <f t="shared" si="3"/>
        <v>0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8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SUM(D58:J58)/2</f>
        <v>5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 t="s">
        <v>86</v>
      </c>
      <c r="I55" s="35"/>
      <c r="J55" s="35"/>
    </row>
    <row r="56" spans="1:11" ht="35.25" customHeight="1" thickBot="1" x14ac:dyDescent="0.25">
      <c r="A56" s="18"/>
      <c r="B56" s="108" t="s">
        <v>48</v>
      </c>
      <c r="C56" s="108"/>
      <c r="D56" s="37"/>
      <c r="E56" s="37"/>
      <c r="F56" s="37"/>
      <c r="G56" s="38"/>
      <c r="H56" s="34" t="s">
        <v>86</v>
      </c>
      <c r="I56" s="34"/>
      <c r="J56" s="34"/>
    </row>
    <row r="57" spans="1:11" ht="30" hidden="1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10</v>
      </c>
      <c r="I58" s="46">
        <f t="shared" si="4"/>
        <v>0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Tecnica Manutentiva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tecnico</v>
      </c>
      <c r="D61" s="129"/>
      <c r="E61" s="129"/>
      <c r="F61" s="129"/>
      <c r="G61" s="76"/>
      <c r="H61" s="132">
        <f>H2</f>
        <v>2019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ALBERTO TOLASI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A5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13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5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86</v>
      </c>
      <c r="I67" s="35"/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86</v>
      </c>
      <c r="I68" s="34"/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10</v>
      </c>
      <c r="I69" s="46">
        <f t="shared" si="5"/>
        <v>0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10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SUM(D74:J74)/2</f>
        <v>5</v>
      </c>
    </row>
    <row r="71" spans="1:12" ht="35.25" customHeight="1" x14ac:dyDescent="0.2">
      <c r="A71" s="18"/>
      <c r="B71" s="127" t="s">
        <v>74</v>
      </c>
      <c r="C71" s="127"/>
      <c r="D71" s="41"/>
      <c r="E71" s="41"/>
      <c r="F71" s="41"/>
      <c r="G71" s="60"/>
      <c r="H71" s="35" t="s">
        <v>86</v>
      </c>
      <c r="I71" s="35"/>
      <c r="J71" s="35"/>
    </row>
    <row r="72" spans="1:12" ht="35.25" hidden="1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 t="s">
        <v>86</v>
      </c>
      <c r="I73" s="34"/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10</v>
      </c>
      <c r="I74" s="46">
        <f t="shared" si="6"/>
        <v>0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8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5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 t="s">
        <v>86</v>
      </c>
      <c r="I80" s="35"/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 t="s">
        <v>86</v>
      </c>
      <c r="I81" s="34"/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 t="s">
        <v>86</v>
      </c>
      <c r="I82" s="34"/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15</v>
      </c>
      <c r="I83" s="46">
        <f t="shared" si="8"/>
        <v>0</v>
      </c>
      <c r="J83" s="46">
        <f t="shared" si="8"/>
        <v>0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245</v>
      </c>
      <c r="E84" s="111"/>
      <c r="F84" s="111"/>
      <c r="G84" s="111"/>
      <c r="H84" s="112">
        <f>D84/(C84*7)</f>
        <v>0.7142857142857143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0.7142857142857143</v>
      </c>
      <c r="D87" s="116"/>
      <c r="E87" s="117" t="s">
        <v>59</v>
      </c>
      <c r="F87" s="117"/>
      <c r="G87" s="118"/>
      <c r="H87" s="121">
        <f>(C87*H20)+(C88*H48)</f>
        <v>0.7142857142857143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0.7142857142857143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sheetProtection password="A2BC" sheet="1" objects="1" scenarios="1"/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size="16" baseType="lpstr">
      <vt:lpstr>ISTRUTTORE - BERGAMINI</vt:lpstr>
      <vt:lpstr>Collaboratore - PERISSINOTTO</vt:lpstr>
      <vt:lpstr>Polizia Locale - POLPETTA</vt:lpstr>
      <vt:lpstr>Polizia Locale - NARDOZZA</vt:lpstr>
      <vt:lpstr>Educatori - MICHELETTI</vt:lpstr>
      <vt:lpstr>Operai - STEFANI</vt:lpstr>
      <vt:lpstr>Operai - TIRITAN</vt:lpstr>
      <vt:lpstr>Operai - TOLASI</vt:lpstr>
      <vt:lpstr>'Collaboratore - PERISSINOTTO'!Area_stampa</vt:lpstr>
      <vt:lpstr>'Educatori - MICHELETTI'!Area_stampa</vt:lpstr>
      <vt:lpstr>'ISTRUTTORE - BERGAMINI'!Area_stampa</vt:lpstr>
      <vt:lpstr>'Operai - STEFANI'!Area_stampa</vt:lpstr>
      <vt:lpstr>'Operai - TIRITAN'!Area_stampa</vt:lpstr>
      <vt:lpstr>'Operai - TOLASI'!Area_stampa</vt:lpstr>
      <vt:lpstr>'Polizia Locale - NARDOZZA'!Area_stampa</vt:lpstr>
      <vt:lpstr>'Polizia Locale - POLPETTA'!Area_stampa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Passerini</dc:creator>
  <cp:lastModifiedBy>Linda Perissinotto</cp:lastModifiedBy>
  <cp:lastPrinted>2020-06-08T07:46:38Z</cp:lastPrinted>
  <dcterms:created xsi:type="dcterms:W3CDTF">2018-01-06T09:47:29Z</dcterms:created>
  <dcterms:modified xsi:type="dcterms:W3CDTF">2020-07-25T09:49:54Z</dcterms:modified>
</cp:coreProperties>
</file>