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2BC" lockStructure="1" lockWindows="1"/>
  <bookViews>
    <workbookView xWindow="-120" yWindow="-120" windowWidth="20730" windowHeight="11160" firstSheet="3" activeTab="7"/>
  </bookViews>
  <sheets>
    <sheet name="ISTRUTTORE - BERGAMINI" sheetId="9" r:id="rId1"/>
    <sheet name="Collaboratore - PERISSINOTTO" sheetId="1" r:id="rId2"/>
    <sheet name="Polizia Locale - POLPETTA" sheetId="10" r:id="rId3"/>
    <sheet name="Polizia Locale - NARDOZZA" sheetId="4" r:id="rId4"/>
    <sheet name="Educatori - MICHELETTI" sheetId="7" r:id="rId5"/>
    <sheet name="Operai - STEFANI" sheetId="11" r:id="rId6"/>
    <sheet name="Operai - TIRITAN" sheetId="12" r:id="rId7"/>
    <sheet name="Operai - TOLASI" sheetId="5" r:id="rId8"/>
  </sheets>
  <definedNames>
    <definedName name="_xlnm.Print_Area" localSheetId="1">'Collaboratore - PERISSINOTTO'!$B$1:$K$97</definedName>
    <definedName name="_xlnm.Print_Area" localSheetId="4">'Educatori - MICHELETTI'!$B$1:$K$97</definedName>
    <definedName name="_xlnm.Print_Area" localSheetId="0">'ISTRUTTORE - BERGAMINI'!$B$1:$K$97</definedName>
    <definedName name="_xlnm.Print_Area" localSheetId="5">'Operai - STEFANI'!$B$1:$K$97</definedName>
    <definedName name="_xlnm.Print_Area" localSheetId="6">'Operai - TIRITAN'!$B$1:$K$97</definedName>
    <definedName name="_xlnm.Print_Area" localSheetId="7">'Operai - TOLASI'!$B$1:$K$97</definedName>
    <definedName name="_xlnm.Print_Area" localSheetId="3">'Polizia Locale - NARDOZZA'!$B$1:$K$97</definedName>
    <definedName name="_xlnm.Print_Area" localSheetId="2">'Polizia Locale - POLPETTA'!$B$1:$K$97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1" l="1"/>
  <c r="H33" i="11"/>
  <c r="H87" i="11"/>
  <c r="J28" i="5"/>
  <c r="J102" i="12"/>
  <c r="K102" i="12" s="1"/>
  <c r="I102" i="12"/>
  <c r="H102" i="12"/>
  <c r="G102" i="12"/>
  <c r="F102" i="12"/>
  <c r="E102" i="12"/>
  <c r="D102" i="12"/>
  <c r="C102" i="12"/>
  <c r="I101" i="12"/>
  <c r="H101" i="12"/>
  <c r="G101" i="12"/>
  <c r="F101" i="12"/>
  <c r="E101" i="12"/>
  <c r="D101" i="12"/>
  <c r="C101" i="12"/>
  <c r="J101" i="12" s="1"/>
  <c r="C84" i="12"/>
  <c r="J83" i="12"/>
  <c r="I83" i="12"/>
  <c r="H83" i="12"/>
  <c r="G83" i="12"/>
  <c r="F83" i="12"/>
  <c r="E83" i="12"/>
  <c r="D83" i="12"/>
  <c r="J78" i="12"/>
  <c r="I78" i="12"/>
  <c r="H78" i="12"/>
  <c r="G78" i="12"/>
  <c r="F78" i="12"/>
  <c r="E78" i="12"/>
  <c r="D78" i="12"/>
  <c r="K75" i="12" s="1"/>
  <c r="J74" i="12"/>
  <c r="I74" i="12"/>
  <c r="H74" i="12"/>
  <c r="G74" i="12"/>
  <c r="F74" i="12"/>
  <c r="E74" i="12"/>
  <c r="D74" i="12"/>
  <c r="J69" i="12"/>
  <c r="I69" i="12"/>
  <c r="H69" i="12"/>
  <c r="G69" i="12"/>
  <c r="F69" i="12"/>
  <c r="E69" i="12"/>
  <c r="D69" i="12"/>
  <c r="C63" i="12"/>
  <c r="C62" i="12"/>
  <c r="H61" i="12"/>
  <c r="C61" i="12"/>
  <c r="C60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C46" i="12"/>
  <c r="C45" i="12"/>
  <c r="C44" i="12"/>
  <c r="C33" i="12"/>
  <c r="J32" i="12"/>
  <c r="I32" i="12"/>
  <c r="H32" i="12"/>
  <c r="G32" i="12"/>
  <c r="F32" i="12"/>
  <c r="E32" i="12"/>
  <c r="D32" i="12"/>
  <c r="J28" i="12"/>
  <c r="I28" i="12"/>
  <c r="H28" i="12"/>
  <c r="G28" i="12"/>
  <c r="F28" i="12"/>
  <c r="E28" i="12"/>
  <c r="D28" i="12"/>
  <c r="J24" i="12"/>
  <c r="I24" i="12"/>
  <c r="H24" i="12"/>
  <c r="G24" i="12"/>
  <c r="F24" i="12"/>
  <c r="E24" i="12"/>
  <c r="D24" i="12"/>
  <c r="I102" i="11"/>
  <c r="H102" i="11"/>
  <c r="G102" i="11"/>
  <c r="F102" i="11"/>
  <c r="E102" i="11"/>
  <c r="D102" i="11"/>
  <c r="C102" i="11"/>
  <c r="J102" i="11" s="1"/>
  <c r="K102" i="11" s="1"/>
  <c r="J101" i="11"/>
  <c r="J103" i="11" s="1"/>
  <c r="K103" i="11" s="1"/>
  <c r="I101" i="11"/>
  <c r="H101" i="11"/>
  <c r="G101" i="11"/>
  <c r="F101" i="11"/>
  <c r="E101" i="11"/>
  <c r="D101" i="11"/>
  <c r="C101" i="11"/>
  <c r="C84" i="11"/>
  <c r="J83" i="11"/>
  <c r="I83" i="11"/>
  <c r="H83" i="11"/>
  <c r="G83" i="11"/>
  <c r="F83" i="11"/>
  <c r="E83" i="11"/>
  <c r="D83" i="11"/>
  <c r="J78" i="11"/>
  <c r="I78" i="11"/>
  <c r="H78" i="11"/>
  <c r="G78" i="11"/>
  <c r="F78" i="11"/>
  <c r="E78" i="11"/>
  <c r="D78" i="11"/>
  <c r="K75" i="11" s="1"/>
  <c r="J74" i="11"/>
  <c r="I74" i="11"/>
  <c r="H74" i="11"/>
  <c r="G74" i="11"/>
  <c r="F74" i="11"/>
  <c r="E74" i="11"/>
  <c r="D74" i="11"/>
  <c r="J69" i="11"/>
  <c r="I69" i="11"/>
  <c r="H69" i="11"/>
  <c r="G69" i="11"/>
  <c r="F69" i="11"/>
  <c r="E69" i="11"/>
  <c r="D69" i="11"/>
  <c r="K66" i="11" s="1"/>
  <c r="C63" i="11"/>
  <c r="C62" i="11"/>
  <c r="H61" i="11"/>
  <c r="C61" i="11"/>
  <c r="C60" i="11"/>
  <c r="J58" i="11"/>
  <c r="I58" i="11"/>
  <c r="H58" i="11"/>
  <c r="G58" i="11"/>
  <c r="F58" i="11"/>
  <c r="E58" i="11"/>
  <c r="D58" i="11"/>
  <c r="J53" i="11"/>
  <c r="I53" i="11"/>
  <c r="H53" i="11"/>
  <c r="G53" i="11"/>
  <c r="F53" i="11"/>
  <c r="E53" i="11"/>
  <c r="K49" i="11" s="1"/>
  <c r="D53" i="11"/>
  <c r="C46" i="11"/>
  <c r="C45" i="11"/>
  <c r="C44" i="11"/>
  <c r="H43" i="11"/>
  <c r="C33" i="11"/>
  <c r="J32" i="11"/>
  <c r="I32" i="11"/>
  <c r="H32" i="11"/>
  <c r="G32" i="11"/>
  <c r="F32" i="11"/>
  <c r="E32" i="11"/>
  <c r="D32" i="11"/>
  <c r="J28" i="11"/>
  <c r="I28" i="11"/>
  <c r="H28" i="11"/>
  <c r="G28" i="11"/>
  <c r="F28" i="11"/>
  <c r="E28" i="11"/>
  <c r="D28" i="11"/>
  <c r="J24" i="11"/>
  <c r="I24" i="11"/>
  <c r="H24" i="11"/>
  <c r="G24" i="11"/>
  <c r="F24" i="11"/>
  <c r="E24" i="11"/>
  <c r="D24" i="11"/>
  <c r="I102" i="10"/>
  <c r="H102" i="10"/>
  <c r="G102" i="10"/>
  <c r="F102" i="10"/>
  <c r="E102" i="10"/>
  <c r="D102" i="10"/>
  <c r="C102" i="10"/>
  <c r="J102" i="10" s="1"/>
  <c r="K102" i="10" s="1"/>
  <c r="I101" i="10"/>
  <c r="H101" i="10"/>
  <c r="G101" i="10"/>
  <c r="F101" i="10"/>
  <c r="E101" i="10"/>
  <c r="D101" i="10"/>
  <c r="C101" i="10"/>
  <c r="J101" i="10" s="1"/>
  <c r="C84" i="10"/>
  <c r="J83" i="10"/>
  <c r="I83" i="10"/>
  <c r="H83" i="10"/>
  <c r="G83" i="10"/>
  <c r="F83" i="10"/>
  <c r="E83" i="10"/>
  <c r="D83" i="10"/>
  <c r="J78" i="10"/>
  <c r="I78" i="10"/>
  <c r="H78" i="10"/>
  <c r="G78" i="10"/>
  <c r="F78" i="10"/>
  <c r="E78" i="10"/>
  <c r="D78" i="10"/>
  <c r="J74" i="10"/>
  <c r="I74" i="10"/>
  <c r="H74" i="10"/>
  <c r="G74" i="10"/>
  <c r="F74" i="10"/>
  <c r="E74" i="10"/>
  <c r="D74" i="10"/>
  <c r="J69" i="10"/>
  <c r="I69" i="10"/>
  <c r="H69" i="10"/>
  <c r="G69" i="10"/>
  <c r="F69" i="10"/>
  <c r="E69" i="10"/>
  <c r="D69" i="10"/>
  <c r="C63" i="10"/>
  <c r="C62" i="10"/>
  <c r="H61" i="10"/>
  <c r="C61" i="10"/>
  <c r="C60" i="10"/>
  <c r="J58" i="10"/>
  <c r="I58" i="10"/>
  <c r="H58" i="10"/>
  <c r="G58" i="10"/>
  <c r="F58" i="10"/>
  <c r="E58" i="10"/>
  <c r="D58" i="10"/>
  <c r="K54" i="10" s="1"/>
  <c r="J53" i="10"/>
  <c r="I53" i="10"/>
  <c r="H53" i="10"/>
  <c r="G53" i="10"/>
  <c r="F53" i="10"/>
  <c r="E53" i="10"/>
  <c r="D53" i="10"/>
  <c r="C46" i="10"/>
  <c r="C45" i="10"/>
  <c r="C44" i="10"/>
  <c r="H43" i="10"/>
  <c r="C33" i="10"/>
  <c r="J32" i="10"/>
  <c r="I32" i="10"/>
  <c r="H32" i="10"/>
  <c r="G32" i="10"/>
  <c r="F32" i="10"/>
  <c r="E32" i="10"/>
  <c r="D32" i="10"/>
  <c r="J28" i="10"/>
  <c r="I28" i="10"/>
  <c r="H28" i="10"/>
  <c r="G28" i="10"/>
  <c r="F28" i="10"/>
  <c r="E28" i="10"/>
  <c r="D28" i="10"/>
  <c r="J24" i="10"/>
  <c r="I24" i="10"/>
  <c r="H24" i="10"/>
  <c r="G24" i="10"/>
  <c r="F24" i="10"/>
  <c r="E24" i="10"/>
  <c r="D24" i="10"/>
  <c r="J102" i="9"/>
  <c r="K102" i="9" s="1"/>
  <c r="I102" i="9"/>
  <c r="H102" i="9"/>
  <c r="G102" i="9"/>
  <c r="F102" i="9"/>
  <c r="E102" i="9"/>
  <c r="D102" i="9"/>
  <c r="C102" i="9"/>
  <c r="I101" i="9"/>
  <c r="H101" i="9"/>
  <c r="G101" i="9"/>
  <c r="F101" i="9"/>
  <c r="E101" i="9"/>
  <c r="D101" i="9"/>
  <c r="C101" i="9"/>
  <c r="J101" i="9" s="1"/>
  <c r="C84" i="9"/>
  <c r="J83" i="9"/>
  <c r="I83" i="9"/>
  <c r="H83" i="9"/>
  <c r="G83" i="9"/>
  <c r="F83" i="9"/>
  <c r="E83" i="9"/>
  <c r="D83" i="9"/>
  <c r="J78" i="9"/>
  <c r="I78" i="9"/>
  <c r="H78" i="9"/>
  <c r="G78" i="9"/>
  <c r="F78" i="9"/>
  <c r="E78" i="9"/>
  <c r="D78" i="9"/>
  <c r="K75" i="9" s="1"/>
  <c r="J74" i="9"/>
  <c r="I74" i="9"/>
  <c r="H74" i="9"/>
  <c r="G74" i="9"/>
  <c r="F74" i="9"/>
  <c r="E74" i="9"/>
  <c r="D74" i="9"/>
  <c r="K70" i="9" s="1"/>
  <c r="J69" i="9"/>
  <c r="I69" i="9"/>
  <c r="H69" i="9"/>
  <c r="G69" i="9"/>
  <c r="F69" i="9"/>
  <c r="E69" i="9"/>
  <c r="D69" i="9"/>
  <c r="K66" i="9" s="1"/>
  <c r="C63" i="9"/>
  <c r="C62" i="9"/>
  <c r="H61" i="9"/>
  <c r="C61" i="9"/>
  <c r="C60" i="9"/>
  <c r="J58" i="9"/>
  <c r="I58" i="9"/>
  <c r="H58" i="9"/>
  <c r="G58" i="9"/>
  <c r="F58" i="9"/>
  <c r="E58" i="9"/>
  <c r="D58" i="9"/>
  <c r="K54" i="9" s="1"/>
  <c r="J53" i="9"/>
  <c r="I53" i="9"/>
  <c r="H53" i="9"/>
  <c r="G53" i="9"/>
  <c r="F53" i="9"/>
  <c r="E53" i="9"/>
  <c r="D53" i="9"/>
  <c r="C46" i="9"/>
  <c r="C45" i="9"/>
  <c r="C44" i="9"/>
  <c r="H43" i="9"/>
  <c r="C33" i="9"/>
  <c r="J32" i="9"/>
  <c r="I32" i="9"/>
  <c r="H32" i="9"/>
  <c r="G32" i="9"/>
  <c r="F32" i="9"/>
  <c r="E32" i="9"/>
  <c r="D32" i="9"/>
  <c r="K29" i="9" s="1"/>
  <c r="J28" i="9"/>
  <c r="I28" i="9"/>
  <c r="H28" i="9"/>
  <c r="G28" i="9"/>
  <c r="F28" i="9"/>
  <c r="E28" i="9"/>
  <c r="D28" i="9"/>
  <c r="K25" i="9" s="1"/>
  <c r="J24" i="9"/>
  <c r="I24" i="9"/>
  <c r="H24" i="9"/>
  <c r="G24" i="9"/>
  <c r="F24" i="9"/>
  <c r="E24" i="9"/>
  <c r="D24" i="9"/>
  <c r="K21" i="9" s="1"/>
  <c r="K79" i="11" l="1"/>
  <c r="K70" i="11"/>
  <c r="K54" i="11"/>
  <c r="K29" i="11"/>
  <c r="K25" i="11"/>
  <c r="K21" i="11"/>
  <c r="K79" i="12"/>
  <c r="D84" i="12" s="1"/>
  <c r="H84" i="12" s="1"/>
  <c r="C88" i="12" s="1"/>
  <c r="K70" i="12"/>
  <c r="K66" i="12"/>
  <c r="K54" i="12"/>
  <c r="K49" i="12"/>
  <c r="K21" i="12"/>
  <c r="K29" i="12"/>
  <c r="K25" i="12"/>
  <c r="D33" i="12" s="1"/>
  <c r="H33" i="12" s="1"/>
  <c r="C87" i="12" s="1"/>
  <c r="K101" i="12"/>
  <c r="J103" i="12"/>
  <c r="K103" i="12" s="1"/>
  <c r="K101" i="11"/>
  <c r="K66" i="10"/>
  <c r="K29" i="10"/>
  <c r="K49" i="10"/>
  <c r="D84" i="10" s="1"/>
  <c r="H84" i="10" s="1"/>
  <c r="C88" i="10" s="1"/>
  <c r="K79" i="10"/>
  <c r="K25" i="10"/>
  <c r="K75" i="10"/>
  <c r="K21" i="10"/>
  <c r="D33" i="10" s="1"/>
  <c r="H33" i="10" s="1"/>
  <c r="C87" i="10" s="1"/>
  <c r="K70" i="10"/>
  <c r="J103" i="10"/>
  <c r="K103" i="10" s="1"/>
  <c r="K101" i="10"/>
  <c r="K49" i="9"/>
  <c r="K79" i="9"/>
  <c r="J103" i="9"/>
  <c r="K103" i="9" s="1"/>
  <c r="K101" i="9"/>
  <c r="D33" i="9"/>
  <c r="H33" i="9" s="1"/>
  <c r="C87" i="9" s="1"/>
  <c r="D84" i="11" l="1"/>
  <c r="H84" i="11" s="1"/>
  <c r="C88" i="11" s="1"/>
  <c r="C87" i="11"/>
  <c r="H87" i="12"/>
  <c r="H87" i="10"/>
  <c r="D84" i="9"/>
  <c r="H84" i="9" s="1"/>
  <c r="C88" i="9" s="1"/>
  <c r="H87" i="9" s="1"/>
  <c r="C84" i="5"/>
  <c r="C84" i="7"/>
  <c r="C84" i="4"/>
  <c r="C84" i="1"/>
  <c r="C101" i="7"/>
  <c r="J101" i="7"/>
  <c r="J103" i="7"/>
  <c r="K103" i="7"/>
  <c r="C102" i="7"/>
  <c r="J102" i="7"/>
  <c r="K102" i="7"/>
  <c r="I102" i="7"/>
  <c r="H102" i="7"/>
  <c r="G102" i="7"/>
  <c r="F102" i="7"/>
  <c r="E102" i="7"/>
  <c r="D102" i="7"/>
  <c r="K101" i="7"/>
  <c r="I101" i="7"/>
  <c r="H101" i="7"/>
  <c r="G101" i="7"/>
  <c r="F101" i="7"/>
  <c r="E101" i="7"/>
  <c r="D101" i="7"/>
  <c r="D53" i="7"/>
  <c r="E53" i="7"/>
  <c r="F53" i="7"/>
  <c r="G53" i="7"/>
  <c r="H53" i="7"/>
  <c r="I53" i="7"/>
  <c r="J53" i="7"/>
  <c r="D58" i="7"/>
  <c r="E58" i="7"/>
  <c r="F58" i="7"/>
  <c r="G58" i="7"/>
  <c r="H58" i="7"/>
  <c r="I58" i="7"/>
  <c r="J58" i="7"/>
  <c r="K54" i="7"/>
  <c r="D69" i="7"/>
  <c r="E69" i="7"/>
  <c r="F69" i="7"/>
  <c r="G69" i="7"/>
  <c r="H69" i="7"/>
  <c r="I69" i="7"/>
  <c r="K66" i="7" s="1"/>
  <c r="J69" i="7"/>
  <c r="D74" i="7"/>
  <c r="E74" i="7"/>
  <c r="F74" i="7"/>
  <c r="G74" i="7"/>
  <c r="H74" i="7"/>
  <c r="I74" i="7"/>
  <c r="J74" i="7"/>
  <c r="D83" i="7"/>
  <c r="E83" i="7"/>
  <c r="F83" i="7"/>
  <c r="G83" i="7"/>
  <c r="H83" i="7"/>
  <c r="I83" i="7"/>
  <c r="J83" i="7"/>
  <c r="D24" i="7"/>
  <c r="E24" i="7"/>
  <c r="F24" i="7"/>
  <c r="G24" i="7"/>
  <c r="H24" i="7"/>
  <c r="I24" i="7"/>
  <c r="J24" i="7"/>
  <c r="D28" i="7"/>
  <c r="E28" i="7"/>
  <c r="F28" i="7"/>
  <c r="G28" i="7"/>
  <c r="H28" i="7"/>
  <c r="I28" i="7"/>
  <c r="J28" i="7"/>
  <c r="K25" i="7" s="1"/>
  <c r="D32" i="7"/>
  <c r="E32" i="7"/>
  <c r="F32" i="7"/>
  <c r="G32" i="7"/>
  <c r="H32" i="7"/>
  <c r="I32" i="7"/>
  <c r="J32" i="7"/>
  <c r="C33" i="7"/>
  <c r="J78" i="7"/>
  <c r="I78" i="7"/>
  <c r="H78" i="7"/>
  <c r="G78" i="7"/>
  <c r="F78" i="7"/>
  <c r="E78" i="7"/>
  <c r="D78" i="7"/>
  <c r="K75" i="7"/>
  <c r="C63" i="7"/>
  <c r="C62" i="7"/>
  <c r="H61" i="7"/>
  <c r="C61" i="7"/>
  <c r="C60" i="7"/>
  <c r="C46" i="7"/>
  <c r="C45" i="7"/>
  <c r="C44" i="7"/>
  <c r="H43" i="7"/>
  <c r="D74" i="5"/>
  <c r="E74" i="5"/>
  <c r="F74" i="5"/>
  <c r="G74" i="5"/>
  <c r="H74" i="5"/>
  <c r="K70" i="5" s="1"/>
  <c r="I74" i="5"/>
  <c r="J74" i="5"/>
  <c r="D58" i="5"/>
  <c r="E58" i="5"/>
  <c r="F58" i="5"/>
  <c r="G58" i="5"/>
  <c r="H58" i="5"/>
  <c r="K54" i="5" s="1"/>
  <c r="I58" i="5"/>
  <c r="J58" i="5"/>
  <c r="D53" i="5"/>
  <c r="E53" i="5"/>
  <c r="F53" i="5"/>
  <c r="G53" i="5"/>
  <c r="H53" i="5"/>
  <c r="K49" i="5" s="1"/>
  <c r="I53" i="5"/>
  <c r="J53" i="5"/>
  <c r="C101" i="5"/>
  <c r="J101" i="5"/>
  <c r="J103" i="5"/>
  <c r="K103" i="5"/>
  <c r="C102" i="5"/>
  <c r="J102" i="5"/>
  <c r="K102" i="5"/>
  <c r="I102" i="5"/>
  <c r="H102" i="5"/>
  <c r="G102" i="5"/>
  <c r="F102" i="5"/>
  <c r="E102" i="5"/>
  <c r="D102" i="5"/>
  <c r="K101" i="5"/>
  <c r="I101" i="5"/>
  <c r="H101" i="5"/>
  <c r="G101" i="5"/>
  <c r="F101" i="5"/>
  <c r="E101" i="5"/>
  <c r="D101" i="5"/>
  <c r="D69" i="5"/>
  <c r="E69" i="5"/>
  <c r="F69" i="5"/>
  <c r="G69" i="5"/>
  <c r="H69" i="5"/>
  <c r="I69" i="5"/>
  <c r="J69" i="5"/>
  <c r="K66" i="5"/>
  <c r="D83" i="5"/>
  <c r="E83" i="5"/>
  <c r="F83" i="5"/>
  <c r="G83" i="5"/>
  <c r="H83" i="5"/>
  <c r="K79" i="5" s="1"/>
  <c r="I83" i="5"/>
  <c r="J83" i="5"/>
  <c r="D24" i="5"/>
  <c r="E24" i="5"/>
  <c r="F24" i="5"/>
  <c r="G24" i="5"/>
  <c r="H24" i="5"/>
  <c r="I24" i="5"/>
  <c r="J24" i="5"/>
  <c r="D28" i="5"/>
  <c r="E28" i="5"/>
  <c r="F28" i="5"/>
  <c r="G28" i="5"/>
  <c r="H28" i="5"/>
  <c r="K25" i="5" s="1"/>
  <c r="I28" i="5"/>
  <c r="D32" i="5"/>
  <c r="E32" i="5"/>
  <c r="F32" i="5"/>
  <c r="G32" i="5"/>
  <c r="H32" i="5"/>
  <c r="I32" i="5"/>
  <c r="J32" i="5"/>
  <c r="C33" i="5"/>
  <c r="J78" i="5"/>
  <c r="I78" i="5"/>
  <c r="H78" i="5"/>
  <c r="G78" i="5"/>
  <c r="F78" i="5"/>
  <c r="E78" i="5"/>
  <c r="D78" i="5"/>
  <c r="K75" i="5"/>
  <c r="C63" i="5"/>
  <c r="C62" i="5"/>
  <c r="H61" i="5"/>
  <c r="C61" i="5"/>
  <c r="C60" i="5"/>
  <c r="C46" i="5"/>
  <c r="C45" i="5"/>
  <c r="C44" i="5"/>
  <c r="C101" i="4"/>
  <c r="J101" i="4"/>
  <c r="J103" i="4"/>
  <c r="K103" i="4"/>
  <c r="C102" i="4"/>
  <c r="J102" i="4"/>
  <c r="K102" i="4"/>
  <c r="I102" i="4"/>
  <c r="H102" i="4"/>
  <c r="G102" i="4"/>
  <c r="F102" i="4"/>
  <c r="E102" i="4"/>
  <c r="D102" i="4"/>
  <c r="K101" i="4"/>
  <c r="I101" i="4"/>
  <c r="H101" i="4"/>
  <c r="G101" i="4"/>
  <c r="F101" i="4"/>
  <c r="E101" i="4"/>
  <c r="D101" i="4"/>
  <c r="D53" i="4"/>
  <c r="E53" i="4"/>
  <c r="F53" i="4"/>
  <c r="G53" i="4"/>
  <c r="H53" i="4"/>
  <c r="I53" i="4"/>
  <c r="K49" i="4" s="1"/>
  <c r="J53" i="4"/>
  <c r="D58" i="4"/>
  <c r="E58" i="4"/>
  <c r="F58" i="4"/>
  <c r="G58" i="4"/>
  <c r="H58" i="4"/>
  <c r="I58" i="4"/>
  <c r="J58" i="4"/>
  <c r="D69" i="4"/>
  <c r="E69" i="4"/>
  <c r="F69" i="4"/>
  <c r="G69" i="4"/>
  <c r="H69" i="4"/>
  <c r="I69" i="4"/>
  <c r="J69" i="4"/>
  <c r="D74" i="4"/>
  <c r="E74" i="4"/>
  <c r="F74" i="4"/>
  <c r="G74" i="4"/>
  <c r="H74" i="4"/>
  <c r="I74" i="4"/>
  <c r="J74" i="4"/>
  <c r="D83" i="4"/>
  <c r="E83" i="4"/>
  <c r="F83" i="4"/>
  <c r="G83" i="4"/>
  <c r="H83" i="4"/>
  <c r="I83" i="4"/>
  <c r="K79" i="4" s="1"/>
  <c r="J83" i="4"/>
  <c r="D24" i="4"/>
  <c r="E24" i="4"/>
  <c r="F24" i="4"/>
  <c r="G24" i="4"/>
  <c r="H24" i="4"/>
  <c r="K21" i="4" s="1"/>
  <c r="I24" i="4"/>
  <c r="J24" i="4"/>
  <c r="D28" i="4"/>
  <c r="E28" i="4"/>
  <c r="F28" i="4"/>
  <c r="G28" i="4"/>
  <c r="H28" i="4"/>
  <c r="I28" i="4"/>
  <c r="J28" i="4"/>
  <c r="D32" i="4"/>
  <c r="E32" i="4"/>
  <c r="F32" i="4"/>
  <c r="G32" i="4"/>
  <c r="H32" i="4"/>
  <c r="I32" i="4"/>
  <c r="K29" i="4" s="1"/>
  <c r="J32" i="4"/>
  <c r="C33" i="4"/>
  <c r="J78" i="4"/>
  <c r="I78" i="4"/>
  <c r="H78" i="4"/>
  <c r="G78" i="4"/>
  <c r="F78" i="4"/>
  <c r="E78" i="4"/>
  <c r="D78" i="4"/>
  <c r="K75" i="4"/>
  <c r="C63" i="4"/>
  <c r="C62" i="4"/>
  <c r="H61" i="4"/>
  <c r="C61" i="4"/>
  <c r="C60" i="4"/>
  <c r="C46" i="4"/>
  <c r="C45" i="4"/>
  <c r="C44" i="4"/>
  <c r="H43" i="4"/>
  <c r="D58" i="1"/>
  <c r="E58" i="1"/>
  <c r="F58" i="1"/>
  <c r="G58" i="1"/>
  <c r="H58" i="1"/>
  <c r="I58" i="1"/>
  <c r="J58" i="1"/>
  <c r="K54" i="1"/>
  <c r="D53" i="1"/>
  <c r="E53" i="1"/>
  <c r="F53" i="1"/>
  <c r="G53" i="1"/>
  <c r="H53" i="1"/>
  <c r="I53" i="1"/>
  <c r="J53" i="1"/>
  <c r="D69" i="1"/>
  <c r="E69" i="1"/>
  <c r="F69" i="1"/>
  <c r="G69" i="1"/>
  <c r="H69" i="1"/>
  <c r="I69" i="1"/>
  <c r="J69" i="1"/>
  <c r="K66" i="1" s="1"/>
  <c r="D74" i="1"/>
  <c r="E74" i="1"/>
  <c r="F74" i="1"/>
  <c r="G74" i="1"/>
  <c r="H74" i="1"/>
  <c r="I74" i="1"/>
  <c r="J74" i="1"/>
  <c r="K70" i="1"/>
  <c r="D83" i="1"/>
  <c r="E83" i="1"/>
  <c r="F83" i="1"/>
  <c r="G83" i="1"/>
  <c r="H83" i="1"/>
  <c r="I83" i="1"/>
  <c r="J83" i="1"/>
  <c r="K79" i="1" s="1"/>
  <c r="H43" i="1"/>
  <c r="C46" i="1"/>
  <c r="C45" i="1"/>
  <c r="C44" i="1"/>
  <c r="I24" i="1"/>
  <c r="J24" i="1"/>
  <c r="D24" i="1"/>
  <c r="E24" i="1"/>
  <c r="F24" i="1"/>
  <c r="G24" i="1"/>
  <c r="H24" i="1"/>
  <c r="C63" i="1"/>
  <c r="C62" i="1"/>
  <c r="C61" i="1"/>
  <c r="C60" i="1"/>
  <c r="H61" i="1"/>
  <c r="J78" i="1"/>
  <c r="I78" i="1"/>
  <c r="H78" i="1"/>
  <c r="G78" i="1"/>
  <c r="F78" i="1"/>
  <c r="E78" i="1"/>
  <c r="D78" i="1"/>
  <c r="C33" i="1"/>
  <c r="J32" i="1"/>
  <c r="K29" i="1" s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K75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J101" i="1"/>
  <c r="J102" i="1"/>
  <c r="K102" i="1"/>
  <c r="J103" i="1"/>
  <c r="K103" i="1"/>
  <c r="K101" i="1"/>
  <c r="K29" i="7" l="1"/>
  <c r="K21" i="7"/>
  <c r="K79" i="7"/>
  <c r="K70" i="7"/>
  <c r="D84" i="5"/>
  <c r="H84" i="5" s="1"/>
  <c r="C88" i="5" s="1"/>
  <c r="K29" i="5"/>
  <c r="D33" i="5" s="1"/>
  <c r="H33" i="5" s="1"/>
  <c r="C87" i="5" s="1"/>
  <c r="K21" i="5"/>
  <c r="K49" i="7"/>
  <c r="K70" i="4"/>
  <c r="K66" i="4"/>
  <c r="K54" i="4"/>
  <c r="K25" i="4"/>
  <c r="D33" i="4"/>
  <c r="H33" i="4" s="1"/>
  <c r="C87" i="4" s="1"/>
  <c r="K49" i="1"/>
  <c r="D84" i="1" s="1"/>
  <c r="H84" i="1" s="1"/>
  <c r="C88" i="1" s="1"/>
  <c r="K25" i="1"/>
  <c r="K21" i="1"/>
  <c r="D33" i="7" l="1"/>
  <c r="H33" i="7" s="1"/>
  <c r="C87" i="7" s="1"/>
  <c r="D84" i="7"/>
  <c r="H84" i="7" s="1"/>
  <c r="C88" i="7" s="1"/>
  <c r="H87" i="5"/>
  <c r="D84" i="4"/>
  <c r="H84" i="4" s="1"/>
  <c r="C88" i="4" s="1"/>
  <c r="H87" i="4" s="1"/>
  <c r="D33" i="1"/>
  <c r="H33" i="1" s="1"/>
  <c r="C87" i="1" s="1"/>
  <c r="H87" i="1" s="1"/>
  <c r="H87" i="7" l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7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8.xml><?xml version="1.0" encoding="utf-8"?>
<comments xmlns="http://schemas.openxmlformats.org/spreadsheetml/2006/main">
  <authors>
    <author xml:space="preserve"> Passerini</author>
  </authors>
  <commentList>
    <comment ref="D2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<sst xmlns="http://schemas.openxmlformats.org/spreadsheetml/2006/main" count="892" uniqueCount="114">
  <si>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</si>
  <si>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</si>
  <si>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</si>
  <si>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</si>
  <si>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</si>
  <si>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</si>
  <si>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</si>
  <si>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</si>
  <si>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</si>
  <si>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</si>
  <si>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</si>
  <si>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</si>
  <si>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</si>
  <si>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</si>
  <si>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</si>
  <si>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</si>
  <si>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</si>
  <si>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</si>
  <si>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</si>
  <si>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</si>
  <si>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</si>
  <si>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</si>
  <si>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</si>
  <si>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</si>
  <si>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</si>
  <si>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</si>
  <si>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</si>
  <si>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</si>
  <si>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</si>
  <si>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</si>
  <si>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</si>
  <si>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</si>
  <si>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</si>
  <si>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</si>
  <si>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</si>
  <si>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</si>
  <si>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</si>
  <si>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</si>
  <si>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</si>
  <si>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</si>
  <si>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</si>
  <si>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</si>
  <si>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</si>
  <si>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</si>
  <si>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</si>
  <si>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</si>
  <si>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</si>
  <si>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</si>
  <si>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</si>
  <si>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</si>
  <si>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</si>
  <si>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</si>
  <si>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</si>
  <si>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</si>
  <si>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</si>
  <si>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</si>
  <si>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</si>
  <si>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</si>
  <si>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</si>
  <si>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</si>
  <si>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</si>
  <si>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</si>
  <si>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</si>
  <si>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</si>
  <si>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</si>
  <si>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</si>
  <si>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</si>
  <si>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</si>
  <si>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</si>
  <si>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</si>
  <si>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</si>
  <si>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</si>
  <si>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</si>
  <si>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</si>
  <si>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</si>
  <si>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</si>
  <si>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</si>
  <si>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</si>
  <si>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</si>
  <si>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Linda Perissinotto</t>
  </si>
  <si>
    <t>Area Contabile</t>
  </si>
  <si>
    <t>Ragioneria-Tributi</t>
  </si>
  <si>
    <t>B3</t>
  </si>
  <si>
    <t xml:space="preserve">  Collaboratore Ammi.vo</t>
  </si>
  <si>
    <t>CONTROLLI TARI</t>
  </si>
  <si>
    <t xml:space="preserve">REDAZIONE DEL NUOVO REGOLAMENTO DEGLI UFFICI E DEI SERVIZI </t>
  </si>
  <si>
    <t>X</t>
  </si>
  <si>
    <t>Area Tecnica</t>
  </si>
  <si>
    <t>Tecnico</t>
  </si>
  <si>
    <t>Benedetta Bergamini</t>
  </si>
  <si>
    <t>C1</t>
  </si>
  <si>
    <t>Istruttore Ammi.vo</t>
  </si>
  <si>
    <t>GESTIONE LAVORI MANUTENZIONE SCUOLA MEDIA</t>
  </si>
  <si>
    <t>GESTIONE PROGRAMAZIONE OPERE COLLEGATE AL CONTRIBUTO DEI COMUNI DI CONFINE</t>
  </si>
  <si>
    <t>Area di Polizia Locale</t>
  </si>
  <si>
    <t>Servizio di polizia</t>
  </si>
  <si>
    <t>VIGILANZA SUL TERRITORIO E SUI LAVORI COMUNALI</t>
  </si>
  <si>
    <t>FABIO NARDOZZA</t>
  </si>
  <si>
    <t>DENIS POLPETTA</t>
  </si>
  <si>
    <t>Area scolastica</t>
  </si>
  <si>
    <t>Servizio di cucina</t>
  </si>
  <si>
    <t>MARIARITA MICHELETTI</t>
  </si>
  <si>
    <t>A5</t>
  </si>
  <si>
    <t>Collaboratore</t>
  </si>
  <si>
    <t xml:space="preserve">ORGANIZZAZIONE SERVIZIO DI MICRONIDO </t>
  </si>
  <si>
    <t>Area Tecnica manutentiva</t>
  </si>
  <si>
    <t>Servizio tecnico</t>
  </si>
  <si>
    <t>Area Tecnica Manutentiva</t>
  </si>
  <si>
    <t>ALBERTO TOLASI</t>
  </si>
  <si>
    <t>MANUTENZIONE STRAORDINARIA TERRITORIO</t>
  </si>
  <si>
    <t>Area tecnica manutentiva</t>
  </si>
  <si>
    <t>ENRICO TIRITAN</t>
  </si>
  <si>
    <t>SIMONE STEFANI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</si>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</sst>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68" zoomScaleNormal="100" zoomScaleSheetLayoutView="91" zoomScalePageLayoutView="146" workbookViewId="0">
      <selection activeCell="L80" sqref="L80"/>
    </sheetView>
  </sheetViews>
  <sheetFormatPr defaultColWidth="8.85546875" defaultRowHeight="12.75" x14ac:dyDescent="0.2"/>
  <cols>
    <col min="1" max="1" width="13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87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88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89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91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92</v>
      </c>
      <c r="C8" s="176"/>
      <c r="D8" s="177"/>
      <c r="E8" s="177"/>
      <c r="F8" s="177"/>
      <c r="G8" s="178">
        <v>1</v>
      </c>
      <c r="H8" s="178"/>
      <c r="I8" s="179">
        <v>0.4</v>
      </c>
      <c r="J8" s="180"/>
    </row>
    <row r="9" spans="1:12" ht="27.75" customHeight="1" x14ac:dyDescent="0.2">
      <c r="B9" s="175" t="s">
        <v>93</v>
      </c>
      <c r="C9" s="176"/>
      <c r="D9" s="177"/>
      <c r="E9" s="177"/>
      <c r="F9" s="177"/>
      <c r="G9" s="178">
        <v>1</v>
      </c>
      <c r="H9" s="178"/>
      <c r="I9" s="179">
        <v>0.3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349.5</v>
      </c>
      <c r="E33" s="159"/>
      <c r="F33" s="159"/>
      <c r="G33" s="159"/>
      <c r="H33" s="148">
        <f>D33/(C33*7)</f>
        <v>0.97899159663865543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Benedetta Bergamini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Istruttore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6.333333333333333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86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86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Benedetta Bergamini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86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6</v>
      </c>
      <c r="J69" s="46">
        <f t="shared" si="5"/>
        <v>7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86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86</v>
      </c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322.66666666666663</v>
      </c>
      <c r="E84" s="111"/>
      <c r="F84" s="111"/>
      <c r="G84" s="111"/>
      <c r="H84" s="112">
        <f>D84/(C84*7)</f>
        <v>0.94071914480077734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0.97899159663865543</v>
      </c>
      <c r="D87" s="116"/>
      <c r="E87" s="117" t="s">
        <v>59</v>
      </c>
      <c r="F87" s="117"/>
      <c r="G87" s="118"/>
      <c r="H87" s="121">
        <f>(C87*H20)+(C88*H48)</f>
        <v>0.96023809523809511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0.94071914480077734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68" zoomScaleNormal="100" zoomScaleSheetLayoutView="91" zoomScalePageLayoutView="146" workbookViewId="0">
      <selection activeCell="L88" sqref="L8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80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81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79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83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84</v>
      </c>
      <c r="C8" s="176"/>
      <c r="D8" s="177"/>
      <c r="E8" s="177"/>
      <c r="F8" s="177"/>
      <c r="G8" s="178">
        <v>1</v>
      </c>
      <c r="H8" s="178"/>
      <c r="I8" s="179">
        <v>0.75</v>
      </c>
      <c r="J8" s="180"/>
    </row>
    <row r="9" spans="1:12" x14ac:dyDescent="0.2">
      <c r="B9" s="175" t="s">
        <v>85</v>
      </c>
      <c r="C9" s="176"/>
      <c r="D9" s="177"/>
      <c r="E9" s="177"/>
      <c r="F9" s="177"/>
      <c r="G9" s="178">
        <v>1</v>
      </c>
      <c r="H9" s="178"/>
      <c r="I9" s="179">
        <v>0.8</v>
      </c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" si="1">((IF(E26="X",E25,"0")+(IF(E27="X",E25,"0"))))</f>
        <v>0</v>
      </c>
      <c r="F28" s="39">
        <f t="shared" ref="F28" si="2">((IF(F26="X",F25,"0")+(IF(F27="X",F25,"0"))))</f>
        <v>0</v>
      </c>
      <c r="G28" s="40">
        <f t="shared" ref="G28" si="3">((IF(G26="X",G25,"0")+(IF(G27="X",G25,"0"))))</f>
        <v>0</v>
      </c>
      <c r="H28" s="42">
        <f t="shared" ref="H28" si="4">((IF(H26="X",H25,"0")+(IF(H27="X",H25,"0"))))</f>
        <v>0</v>
      </c>
      <c r="I28" s="42">
        <f t="shared" ref="I28" si="5">((IF(I26="X",I25,"0")+(IF(I27="X",I25,"0"))))</f>
        <v>6</v>
      </c>
      <c r="J28" s="42">
        <f t="shared" ref="J28" si="6">((IF(J26="X",J25,"0")+(IF(J27="X",J25,"0"))))</f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" si="7">((IF(E30="X",E29,"0")+(IF(E31="X",E29,"0"))))</f>
        <v>0</v>
      </c>
      <c r="F32" s="44">
        <f t="shared" ref="F32" si="8">((IF(F30="X",F29,"0")+(IF(F31="X",F29,"0"))))</f>
        <v>0</v>
      </c>
      <c r="G32" s="45">
        <f t="shared" ref="G32" si="9">((IF(G30="X",G29,"0")+(IF(G31="X",G29,"0"))))</f>
        <v>0</v>
      </c>
      <c r="H32" s="46">
        <f t="shared" ref="H32" si="10">((IF(H30="X",H29,"0")+(IF(H31="X",H29,"0"))))</f>
        <v>0</v>
      </c>
      <c r="I32" s="46">
        <f t="shared" ref="I32" si="11">((IF(I30="X",I29,"0")+(IF(I31="X",I29,"0"))))</f>
        <v>0</v>
      </c>
      <c r="J32" s="46">
        <f t="shared" ref="J32" si="12">((IF(J30="X",J29,"0")+(IF(J31="X",J29,"0"))))</f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349.5</v>
      </c>
      <c r="E33" s="159"/>
      <c r="F33" s="159"/>
      <c r="G33" s="159"/>
      <c r="H33" s="148">
        <f>D33/(C33*7)</f>
        <v>0.97899159663865543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Linda Perissinotto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B3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 xml:space="preserve">  Collaboratore Ammi.vo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86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13">((IF(E50="X",E49,"0")+(IF(E51="X",E49,"0")+IF(E52="X",E49,"0"))))</f>
        <v>0</v>
      </c>
      <c r="F53" s="44">
        <f t="shared" si="13"/>
        <v>0</v>
      </c>
      <c r="G53" s="45">
        <f t="shared" si="13"/>
        <v>0</v>
      </c>
      <c r="H53" s="46">
        <f t="shared" si="13"/>
        <v>0</v>
      </c>
      <c r="I53" s="46">
        <f t="shared" si="13"/>
        <v>6</v>
      </c>
      <c r="J53" s="46">
        <f t="shared" si="13"/>
        <v>14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 t="s">
        <v>86</v>
      </c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" si="14">((IF(E55="X",E54,"0")+(IF(E56="X",E54,"0")+IF(E57="X",E54,"0"))))</f>
        <v>0</v>
      </c>
      <c r="F58" s="44">
        <f t="shared" ref="F58" si="15">((IF(F55="X",F54,"0")+(IF(F56="X",F54,"0")+IF(F57="X",F54,"0"))))</f>
        <v>0</v>
      </c>
      <c r="G58" s="45">
        <f t="shared" ref="G58" si="16">((IF(G55="X",G54,"0")+(IF(G56="X",G54,"0")+IF(G57="X",G54,"0"))))</f>
        <v>0</v>
      </c>
      <c r="H58" s="46">
        <f t="shared" ref="H58" si="17">((IF(H55="X",H54,"0")+(IF(H56="X",H54,"0")+IF(H57="X",H54,"0"))))</f>
        <v>0</v>
      </c>
      <c r="I58" s="46">
        <f t="shared" ref="I58" si="18">((IF(I55="X",I54,"0")+(IF(I56="X",I54,"0")+IF(I57="X",I54,"0"))))</f>
        <v>6</v>
      </c>
      <c r="J58" s="46">
        <f t="shared" ref="J58" si="19">((IF(J55="X",J54,"0")+(IF(J56="X",J54,"0")+IF(J57="X",J54,"0"))))</f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Contabile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Ragioneria-Tributi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Linda Perissinotto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B3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7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/>
      <c r="J67" s="35" t="s">
        <v>86</v>
      </c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/>
      <c r="J68" s="34" t="s">
        <v>86</v>
      </c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20">((IF(E67="X",E66,"0")+(IF(E68="X",E66,"0"))))</f>
        <v>0</v>
      </c>
      <c r="F69" s="44">
        <f t="shared" si="20"/>
        <v>0</v>
      </c>
      <c r="G69" s="45">
        <f t="shared" si="20"/>
        <v>0</v>
      </c>
      <c r="H69" s="46">
        <f t="shared" si="20"/>
        <v>0</v>
      </c>
      <c r="I69" s="46">
        <f t="shared" si="20"/>
        <v>0</v>
      </c>
      <c r="J69" s="46">
        <f t="shared" si="20"/>
        <v>14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 t="s">
        <v>86</v>
      </c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/>
      <c r="J73" s="34" t="s">
        <v>86</v>
      </c>
    </row>
    <row r="74" spans="1:12" ht="35.25" hidden="1" customHeight="1" thickBot="1" x14ac:dyDescent="0.25">
      <c r="A74" s="18"/>
      <c r="B74" s="109"/>
      <c r="C74" s="109"/>
      <c r="D74" s="44">
        <f t="shared" ref="D74:J74" si="21">((IF(D71="X",D70,"0")+IF(D72="X",D70,"0")+(IF(D73="X",D70,"0"))))</f>
        <v>0</v>
      </c>
      <c r="E74" s="44">
        <f t="shared" si="21"/>
        <v>0</v>
      </c>
      <c r="F74" s="44">
        <f t="shared" si="21"/>
        <v>0</v>
      </c>
      <c r="G74" s="45">
        <f t="shared" si="21"/>
        <v>0</v>
      </c>
      <c r="H74" s="46">
        <f t="shared" si="21"/>
        <v>0</v>
      </c>
      <c r="I74" s="46">
        <f t="shared" si="21"/>
        <v>0</v>
      </c>
      <c r="J74" s="46">
        <f t="shared" si="21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22">((IF(E76="X",E75,"0")+IF(E77="X",E75,"0")))</f>
        <v>0</v>
      </c>
      <c r="F78" s="44">
        <f t="shared" si="22"/>
        <v>0</v>
      </c>
      <c r="G78" s="45">
        <f t="shared" si="22"/>
        <v>0</v>
      </c>
      <c r="H78" s="46">
        <f t="shared" si="22"/>
        <v>0</v>
      </c>
      <c r="I78" s="46">
        <f t="shared" si="22"/>
        <v>0</v>
      </c>
      <c r="J78" s="46">
        <f t="shared" si="22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86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86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23">((IF(E80="X",E79,"0")+IF(E81="X",E79,"0")+(IF(E82="X",E79,"0"))))</f>
        <v>0</v>
      </c>
      <c r="F83" s="44">
        <f t="shared" si="23"/>
        <v>0</v>
      </c>
      <c r="G83" s="45">
        <f t="shared" si="23"/>
        <v>0</v>
      </c>
      <c r="H83" s="46">
        <f t="shared" si="23"/>
        <v>0</v>
      </c>
      <c r="I83" s="46">
        <f t="shared" si="23"/>
        <v>0</v>
      </c>
      <c r="J83" s="46">
        <f t="shared" si="23"/>
        <v>21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336.66666666666669</v>
      </c>
      <c r="E84" s="111"/>
      <c r="F84" s="111"/>
      <c r="G84" s="111"/>
      <c r="H84" s="112">
        <f>D84/(C84*7)</f>
        <v>0.98153547133138974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0.97899159663865543</v>
      </c>
      <c r="D87" s="116"/>
      <c r="E87" s="117" t="s">
        <v>59</v>
      </c>
      <c r="F87" s="117"/>
      <c r="G87" s="118"/>
      <c r="H87" s="121">
        <f>(C87*H20)+(C88*H48)</f>
        <v>0.98023809523809524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0.98153547133138974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68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95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98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67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96</v>
      </c>
      <c r="C8" s="176"/>
      <c r="D8" s="177"/>
      <c r="E8" s="177"/>
      <c r="F8" s="177"/>
      <c r="G8" s="178">
        <v>1</v>
      </c>
      <c r="H8" s="178"/>
      <c r="I8" s="179">
        <v>0.5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6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/>
      <c r="I22" s="34" t="s">
        <v>86</v>
      </c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5.5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 t="s">
        <v>86</v>
      </c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5</v>
      </c>
      <c r="I32" s="46">
        <f t="shared" si="2"/>
        <v>6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298</v>
      </c>
      <c r="E33" s="159"/>
      <c r="F33" s="159"/>
      <c r="G33" s="159"/>
      <c r="H33" s="148">
        <f>D33/(C33*7)</f>
        <v>0.834733893557423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DENIS POLPETTA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08" t="s">
        <v>75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 t="s">
        <v>86</v>
      </c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 t="s">
        <v>86</v>
      </c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5.666666666666667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>((IF(H55="X",H54,"0")+(IF(H56="X",H54,"0")+IF(H57="X",H54,"0"))))</f>
        <v>5</v>
      </c>
      <c r="I58" s="46">
        <f>((IF(I55="X",I54,"0")+(IF(I56="X",I54,"0")+IF(I57="X",I54,"0"))))</f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di Polizia Locale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polizia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DENIS POLPETTA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5</v>
      </c>
      <c r="I69" s="46">
        <f t="shared" si="5"/>
        <v>6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 t="s">
        <v>86</v>
      </c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272</v>
      </c>
      <c r="E84" s="111"/>
      <c r="F84" s="111"/>
      <c r="G84" s="111"/>
      <c r="H84" s="112">
        <f>D84/(C84*7)</f>
        <v>0.79300291545189505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0.834733893557423</v>
      </c>
      <c r="D87" s="116"/>
      <c r="E87" s="117" t="s">
        <v>59</v>
      </c>
      <c r="F87" s="117"/>
      <c r="G87" s="118"/>
      <c r="H87" s="121">
        <f>(C87*H20)+(C88*H48)</f>
        <v>0.81428571428571428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0.79300291545189505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68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94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95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97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90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67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96</v>
      </c>
      <c r="C8" s="176"/>
      <c r="D8" s="177"/>
      <c r="E8" s="177"/>
      <c r="F8" s="177"/>
      <c r="G8" s="178">
        <v>1</v>
      </c>
      <c r="H8" s="178"/>
      <c r="I8" s="179">
        <v>0.5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5.5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86</v>
      </c>
      <c r="I22" s="34"/>
      <c r="J22" s="34"/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5</v>
      </c>
      <c r="I24" s="42">
        <f t="shared" si="0"/>
        <v>6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5.5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 t="s">
        <v>86</v>
      </c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5</v>
      </c>
      <c r="I28" s="42">
        <f t="shared" si="1"/>
        <v>6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5.5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 t="s">
        <v>86</v>
      </c>
      <c r="I31" s="34"/>
      <c r="J31" s="34" t="s">
        <v>33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5</v>
      </c>
      <c r="I32" s="46">
        <f t="shared" si="2"/>
        <v>6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280.5</v>
      </c>
      <c r="E33" s="159"/>
      <c r="F33" s="159"/>
      <c r="G33" s="159"/>
      <c r="H33" s="148">
        <f>D33/(C33*7)</f>
        <v>0.7857142857142857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FABIO NARDOZZA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C1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Agente Polizia Locale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08" t="s">
        <v>75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 t="s">
        <v>86</v>
      </c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5.333333333333333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 t="s">
        <v>86</v>
      </c>
      <c r="I55" s="35"/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10</v>
      </c>
      <c r="I58" s="46">
        <f t="shared" si="4"/>
        <v>6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di Polizia Locale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polizia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FABIO NARDOZZA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C1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5.5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5</v>
      </c>
      <c r="I69" s="46">
        <f t="shared" si="5"/>
        <v>6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 t="s">
        <v>86</v>
      </c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269.66666666666663</v>
      </c>
      <c r="E84" s="111"/>
      <c r="F84" s="111"/>
      <c r="G84" s="111"/>
      <c r="H84" s="112">
        <f>D84/(C84*7)</f>
        <v>0.78620019436345956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0.7857142857142857</v>
      </c>
      <c r="D87" s="116"/>
      <c r="E87" s="117" t="s">
        <v>59</v>
      </c>
      <c r="F87" s="117"/>
      <c r="G87" s="118"/>
      <c r="H87" s="121">
        <f>(C87*H20)+(C88*H48)</f>
        <v>0.78595238095238085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0.78620019436345956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1" zoomScaleNormal="100" zoomScaleSheetLayoutView="91" zoomScalePageLayoutView="146" workbookViewId="0">
      <selection activeCell="L20" sqref="L20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99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100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101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103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104</v>
      </c>
      <c r="C8" s="176"/>
      <c r="D8" s="177"/>
      <c r="E8" s="177"/>
      <c r="F8" s="177"/>
      <c r="G8" s="178">
        <v>1</v>
      </c>
      <c r="H8" s="178"/>
      <c r="I8" s="179">
        <v>0.8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15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08" t="s">
        <v>35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36</v>
      </c>
      <c r="C23" s="108"/>
      <c r="D23" s="37"/>
      <c r="E23" s="37"/>
      <c r="F23" s="37"/>
      <c r="G23" s="38"/>
      <c r="H23" s="34"/>
      <c r="I23" s="34"/>
      <c r="J23" s="34" t="s">
        <v>86</v>
      </c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16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7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/>
      <c r="J26" s="34" t="s">
        <v>86</v>
      </c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/>
      <c r="J27" s="34" t="s">
        <v>86</v>
      </c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14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41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42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357</v>
      </c>
      <c r="E33" s="159"/>
      <c r="F33" s="159"/>
      <c r="G33" s="159"/>
      <c r="H33" s="148">
        <f>D33/(C33*7)</f>
        <v>1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MARIARITA MICHELETTI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A5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Collaboratore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12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7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/>
      <c r="J50" s="34" t="s">
        <v>86</v>
      </c>
    </row>
    <row r="51" spans="1:11" ht="35.25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 t="s">
        <v>86</v>
      </c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/>
      <c r="J52" s="34" t="s">
        <v>86</v>
      </c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0</v>
      </c>
      <c r="J53" s="46">
        <f t="shared" si="3"/>
        <v>21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x14ac:dyDescent="0.2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 t="s">
        <v>86</v>
      </c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scolastica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di cucina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MARIARITA MICHELETTI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A5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9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65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6.333333333333333</v>
      </c>
    </row>
    <row r="71" spans="1:12" ht="35.25" customHeight="1" x14ac:dyDescent="0.2">
      <c r="A71" s="18"/>
      <c r="B71" s="127" t="s">
        <v>51</v>
      </c>
      <c r="C71" s="127"/>
      <c r="D71" s="41"/>
      <c r="E71" s="41"/>
      <c r="F71" s="41"/>
      <c r="G71" s="60"/>
      <c r="H71" s="35"/>
      <c r="I71" s="35"/>
      <c r="J71" s="35" t="s">
        <v>86</v>
      </c>
    </row>
    <row r="72" spans="1:12" ht="35.25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 t="s">
        <v>86</v>
      </c>
      <c r="J72" s="34"/>
    </row>
    <row r="73" spans="1:12" ht="35.25" customHeight="1" thickBot="1" x14ac:dyDescent="0.25">
      <c r="A73" s="18"/>
      <c r="B73" s="108" t="s">
        <v>66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7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9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6.666666666666667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/>
      <c r="J81" s="34" t="s">
        <v>86</v>
      </c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/>
      <c r="J82" s="34" t="s">
        <v>86</v>
      </c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6</v>
      </c>
      <c r="J83" s="46">
        <f t="shared" si="8"/>
        <v>14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316</v>
      </c>
      <c r="E84" s="111"/>
      <c r="F84" s="111"/>
      <c r="G84" s="111"/>
      <c r="H84" s="112">
        <f>D84/(C84*7)</f>
        <v>0.92128279883381925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1</v>
      </c>
      <c r="D87" s="116"/>
      <c r="E87" s="117" t="s">
        <v>59</v>
      </c>
      <c r="F87" s="117"/>
      <c r="G87" s="118"/>
      <c r="H87" s="121">
        <f>(C87*H20)+(C88*H48)</f>
        <v>0.96142857142857141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0.92128279883381925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17" zoomScaleNormal="100" zoomScaleSheetLayoutView="91" zoomScalePageLayoutView="146" workbookViewId="0">
      <selection activeCell="B34" sqref="B34:K3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105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112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113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>
        <v>0.6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/>
      <c r="J22" s="34" t="s">
        <v>86</v>
      </c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/>
      <c r="J30" s="34" t="s">
        <v>86</v>
      </c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/>
      <c r="J31" s="34" t="s">
        <v>86</v>
      </c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340</v>
      </c>
      <c r="E33" s="159"/>
      <c r="F33" s="159"/>
      <c r="G33" s="159"/>
      <c r="H33" s="148">
        <f>D33/(C33*7)</f>
        <v>0.95238095238095233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f>H2</f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SIMONE STEFANI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B4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6.5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/>
      <c r="J55" s="35" t="s">
        <v>86</v>
      </c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7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SIMONE STEFANI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B4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86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/>
      <c r="J80" s="35" t="s">
        <v>86</v>
      </c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86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300.66666666666669</v>
      </c>
      <c r="E84" s="111"/>
      <c r="F84" s="111"/>
      <c r="G84" s="111"/>
      <c r="H84" s="112">
        <f>D84/(C84*7)</f>
        <v>0.87657920310981541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0.95238095238095233</v>
      </c>
      <c r="D87" s="116"/>
      <c r="E87" s="117" t="s">
        <v>59</v>
      </c>
      <c r="F87" s="117"/>
      <c r="G87" s="118"/>
      <c r="H87" s="121">
        <f>(C87*H20)+(C88*H48)</f>
        <v>0.91523809523809518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0.87657920310981541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opLeftCell="B67" zoomScaleNormal="100" zoomScaleSheetLayoutView="91" zoomScalePageLayoutView="146" workbookViewId="0">
      <selection activeCell="B1" sqref="B1:K9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110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111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82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>
        <v>0.1</v>
      </c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33</v>
      </c>
      <c r="I22" s="34" t="s">
        <v>86</v>
      </c>
      <c r="J22" s="34"/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/>
      <c r="I23" s="34" t="s">
        <v>86</v>
      </c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/>
      <c r="I26" s="34" t="s">
        <v>86</v>
      </c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/>
      <c r="I27" s="34" t="s">
        <v>86</v>
      </c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/>
      <c r="I30" s="34" t="s">
        <v>86</v>
      </c>
      <c r="J30" s="34"/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/>
      <c r="I31" s="34" t="s">
        <v>86</v>
      </c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306</v>
      </c>
      <c r="E33" s="159"/>
      <c r="F33" s="159"/>
      <c r="G33" s="159"/>
      <c r="H33" s="148">
        <f>D33/(C33*7)</f>
        <v>0.8571428571428571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ENRICO TIRITAN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B3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/>
      <c r="I50" s="34" t="s">
        <v>86</v>
      </c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/>
      <c r="I52" s="34" t="s">
        <v>86</v>
      </c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/>
      <c r="I55" s="35" t="s">
        <v>86</v>
      </c>
      <c r="J55" s="35"/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/>
      <c r="I56" s="34" t="s">
        <v>86</v>
      </c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ENRICO TIRITAN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B3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33</v>
      </c>
      <c r="I67" s="35" t="s">
        <v>86</v>
      </c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33</v>
      </c>
      <c r="I68" s="34" t="s">
        <v>86</v>
      </c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/>
      <c r="I71" s="35" t="s">
        <v>86</v>
      </c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/>
      <c r="I73" s="34" t="s">
        <v>86</v>
      </c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/>
      <c r="I80" s="35" t="s">
        <v>86</v>
      </c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/>
      <c r="I81" s="34" t="s">
        <v>86</v>
      </c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/>
      <c r="I82" s="34" t="s">
        <v>86</v>
      </c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18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294</v>
      </c>
      <c r="E84" s="111"/>
      <c r="F84" s="111"/>
      <c r="G84" s="111"/>
      <c r="H84" s="112">
        <f>D84/(C84*7)</f>
        <v>0.8571428571428571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0.8571428571428571</v>
      </c>
      <c r="D87" s="116"/>
      <c r="E87" s="117" t="s">
        <v>59</v>
      </c>
      <c r="F87" s="117"/>
      <c r="G87" s="118"/>
      <c r="H87" s="121">
        <f>(C87*H20)+(C88*H48)</f>
        <v>0.8571428571428571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0.8571428571428571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windowProtection="1" tabSelected="1" topLeftCell="B67" zoomScaleNormal="100" zoomScaleSheetLayoutView="91" zoomScalePageLayoutView="146" workbookViewId="0">
      <selection activeCell="B94" sqref="B9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55" t="s">
        <v>107</v>
      </c>
      <c r="D1" s="155"/>
      <c r="E1" s="155"/>
      <c r="F1" s="155"/>
      <c r="G1" s="2"/>
      <c r="H1" s="153" t="s">
        <v>1</v>
      </c>
      <c r="I1" s="154"/>
      <c r="J1" s="154"/>
    </row>
    <row r="2" spans="1:12" ht="15" customHeight="1" x14ac:dyDescent="0.2">
      <c r="B2" s="4" t="s">
        <v>2</v>
      </c>
      <c r="C2" s="155" t="s">
        <v>106</v>
      </c>
      <c r="D2" s="155"/>
      <c r="E2" s="155"/>
      <c r="F2" s="155"/>
      <c r="G2" s="5"/>
      <c r="H2" s="132">
        <v>2019</v>
      </c>
      <c r="I2" s="133"/>
      <c r="J2" s="134"/>
    </row>
    <row r="3" spans="1:12" ht="15" x14ac:dyDescent="0.2">
      <c r="B3" s="6" t="s">
        <v>3</v>
      </c>
      <c r="C3" s="155" t="s">
        <v>108</v>
      </c>
      <c r="D3" s="155"/>
      <c r="E3" s="155"/>
      <c r="F3" s="155"/>
      <c r="G3" s="7"/>
      <c r="H3" s="135"/>
      <c r="I3" s="136"/>
      <c r="J3" s="137"/>
    </row>
    <row r="4" spans="1:12" ht="15" x14ac:dyDescent="0.2">
      <c r="B4" s="8" t="s">
        <v>4</v>
      </c>
      <c r="C4" s="139" t="s">
        <v>102</v>
      </c>
      <c r="D4" s="139"/>
      <c r="E4" s="139"/>
      <c r="F4" s="139"/>
      <c r="G4" s="9"/>
      <c r="H4" s="9"/>
      <c r="I4" s="9"/>
      <c r="J4" s="10"/>
    </row>
    <row r="5" spans="1:12" ht="15.75" thickBot="1" x14ac:dyDescent="0.25">
      <c r="B5" s="11" t="s">
        <v>5</v>
      </c>
      <c r="C5" s="182" t="s">
        <v>70</v>
      </c>
      <c r="D5" s="182"/>
      <c r="E5" s="182"/>
      <c r="F5" s="182"/>
      <c r="G5" s="12"/>
      <c r="H5" s="12"/>
      <c r="I5" s="12"/>
      <c r="J5" s="12"/>
    </row>
    <row r="6" spans="1:12" ht="20.25" customHeight="1" x14ac:dyDescent="0.2">
      <c r="B6" s="183" t="s">
        <v>7</v>
      </c>
      <c r="C6" s="184"/>
      <c r="D6" s="184"/>
      <c r="E6" s="184"/>
      <c r="F6" s="184"/>
      <c r="G6" s="185" t="s">
        <v>8</v>
      </c>
      <c r="H6" s="186"/>
      <c r="I6" s="185" t="s">
        <v>9</v>
      </c>
      <c r="J6" s="187"/>
    </row>
    <row r="7" spans="1:12" s="13" customFormat="1" ht="12.75" customHeight="1" x14ac:dyDescent="0.2">
      <c r="B7" s="188" t="s">
        <v>10</v>
      </c>
      <c r="C7" s="189"/>
      <c r="D7" s="190" t="s">
        <v>11</v>
      </c>
      <c r="E7" s="189"/>
      <c r="F7" s="189"/>
      <c r="G7" s="191"/>
      <c r="H7" s="191"/>
      <c r="I7" s="192"/>
      <c r="J7" s="193"/>
      <c r="L7" s="3"/>
    </row>
    <row r="8" spans="1:12" x14ac:dyDescent="0.2">
      <c r="B8" s="175" t="s">
        <v>109</v>
      </c>
      <c r="C8" s="176"/>
      <c r="D8" s="177"/>
      <c r="E8" s="177"/>
      <c r="F8" s="177"/>
      <c r="G8" s="178">
        <v>1</v>
      </c>
      <c r="H8" s="178"/>
      <c r="I8" s="179"/>
      <c r="J8" s="180"/>
    </row>
    <row r="9" spans="1:12" x14ac:dyDescent="0.2">
      <c r="B9" s="175"/>
      <c r="C9" s="176"/>
      <c r="D9" s="177"/>
      <c r="E9" s="177"/>
      <c r="F9" s="177"/>
      <c r="G9" s="178"/>
      <c r="H9" s="178"/>
      <c r="I9" s="179"/>
      <c r="J9" s="180"/>
    </row>
    <row r="10" spans="1:12" x14ac:dyDescent="0.2">
      <c r="B10" s="175"/>
      <c r="C10" s="176"/>
      <c r="D10" s="177"/>
      <c r="E10" s="177"/>
      <c r="F10" s="177"/>
      <c r="G10" s="178"/>
      <c r="H10" s="178"/>
      <c r="I10" s="179"/>
      <c r="J10" s="180"/>
    </row>
    <row r="11" spans="1:12" x14ac:dyDescent="0.2">
      <c r="B11" s="175"/>
      <c r="C11" s="176"/>
      <c r="D11" s="177"/>
      <c r="E11" s="177"/>
      <c r="F11" s="177"/>
      <c r="G11" s="178"/>
      <c r="H11" s="178"/>
      <c r="I11" s="179"/>
      <c r="J11" s="180"/>
    </row>
    <row r="12" spans="1:12" x14ac:dyDescent="0.2">
      <c r="B12" s="175"/>
      <c r="C12" s="176"/>
      <c r="D12" s="177"/>
      <c r="E12" s="177"/>
      <c r="F12" s="177"/>
      <c r="G12" s="178"/>
      <c r="H12" s="178"/>
      <c r="I12" s="179"/>
      <c r="J12" s="180"/>
    </row>
    <row r="13" spans="1:12" x14ac:dyDescent="0.2">
      <c r="B13" s="175"/>
      <c r="C13" s="176"/>
      <c r="D13" s="177"/>
      <c r="E13" s="177"/>
      <c r="F13" s="177"/>
      <c r="G13" s="178"/>
      <c r="H13" s="178"/>
      <c r="I13" s="179"/>
      <c r="J13" s="180"/>
    </row>
    <row r="14" spans="1:12" x14ac:dyDescent="0.2">
      <c r="B14" s="175"/>
      <c r="C14" s="176"/>
      <c r="D14" s="177"/>
      <c r="E14" s="177"/>
      <c r="F14" s="177"/>
      <c r="G14" s="178"/>
      <c r="H14" s="178"/>
      <c r="I14" s="179"/>
      <c r="J14" s="180"/>
    </row>
    <row r="15" spans="1:12" x14ac:dyDescent="0.2">
      <c r="A15" s="14"/>
      <c r="B15" s="175"/>
      <c r="C15" s="176"/>
      <c r="D15" s="177"/>
      <c r="E15" s="177"/>
      <c r="F15" s="177"/>
      <c r="G15" s="178"/>
      <c r="H15" s="178"/>
      <c r="I15" s="179"/>
      <c r="J15" s="180"/>
    </row>
    <row r="16" spans="1:12" x14ac:dyDescent="0.2">
      <c r="A16" s="14"/>
      <c r="B16" s="175"/>
      <c r="C16" s="176"/>
      <c r="D16" s="177"/>
      <c r="E16" s="177"/>
      <c r="F16" s="177"/>
      <c r="G16" s="178"/>
      <c r="H16" s="178"/>
      <c r="I16" s="179"/>
      <c r="J16" s="180"/>
    </row>
    <row r="17" spans="1:12" x14ac:dyDescent="0.2">
      <c r="A17" s="14"/>
      <c r="B17" s="181"/>
      <c r="C17" s="177"/>
      <c r="D17" s="177"/>
      <c r="E17" s="177"/>
      <c r="F17" s="177"/>
      <c r="G17" s="178"/>
      <c r="H17" s="178"/>
      <c r="I17" s="179"/>
      <c r="J17" s="180"/>
    </row>
    <row r="18" spans="1:12" ht="13.5" thickBot="1" x14ac:dyDescent="0.25">
      <c r="A18" s="14"/>
      <c r="B18" s="165"/>
      <c r="C18" s="166"/>
      <c r="D18" s="166"/>
      <c r="E18" s="166"/>
      <c r="F18" s="166"/>
      <c r="G18" s="167"/>
      <c r="H18" s="167"/>
      <c r="I18" s="168"/>
      <c r="J18" s="169"/>
    </row>
    <row r="19" spans="1:12" s="16" customFormat="1" ht="13.5" thickBot="1" x14ac:dyDescent="0.25">
      <c r="A19" s="15"/>
      <c r="B19" s="170"/>
      <c r="C19" s="171"/>
      <c r="D19" s="172"/>
      <c r="E19" s="172"/>
      <c r="F19" s="172"/>
      <c r="G19" s="173"/>
      <c r="H19" s="173"/>
      <c r="I19" s="174"/>
      <c r="J19" s="174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60" t="s">
        <v>40</v>
      </c>
      <c r="E20" s="160"/>
      <c r="F20" s="160"/>
      <c r="G20" s="161"/>
      <c r="H20" s="162">
        <v>0.51</v>
      </c>
      <c r="I20" s="163"/>
      <c r="J20" s="164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5</v>
      </c>
    </row>
    <row r="22" spans="1:12" ht="35.25" customHeight="1" x14ac:dyDescent="0.2">
      <c r="A22" s="18"/>
      <c r="B22" s="108" t="s">
        <v>71</v>
      </c>
      <c r="C22" s="108"/>
      <c r="D22" s="37"/>
      <c r="E22" s="37"/>
      <c r="F22" s="37"/>
      <c r="G22" s="38"/>
      <c r="H22" s="34" t="s">
        <v>86</v>
      </c>
      <c r="I22" s="34"/>
      <c r="J22" s="34"/>
    </row>
    <row r="23" spans="1:12" ht="35.25" customHeight="1" thickBot="1" x14ac:dyDescent="0.25">
      <c r="A23" s="18"/>
      <c r="B23" s="108" t="s">
        <v>72</v>
      </c>
      <c r="C23" s="108"/>
      <c r="D23" s="37"/>
      <c r="E23" s="37"/>
      <c r="F23" s="37"/>
      <c r="G23" s="38"/>
      <c r="H23" s="34" t="s">
        <v>86</v>
      </c>
      <c r="I23" s="34"/>
      <c r="J23" s="34"/>
    </row>
    <row r="24" spans="1:12" ht="35.25" hidden="1" customHeight="1" thickBot="1" x14ac:dyDescent="0.25">
      <c r="A24" s="18"/>
      <c r="B24" s="157"/>
      <c r="C24" s="157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10</v>
      </c>
      <c r="I24" s="42">
        <f t="shared" si="0"/>
        <v>0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5</v>
      </c>
    </row>
    <row r="26" spans="1:12" ht="35.25" customHeight="1" x14ac:dyDescent="0.2">
      <c r="A26" s="18"/>
      <c r="B26" s="108" t="s">
        <v>37</v>
      </c>
      <c r="C26" s="108"/>
      <c r="D26" s="37"/>
      <c r="E26" s="37"/>
      <c r="F26" s="37"/>
      <c r="G26" s="38"/>
      <c r="H26" s="34" t="s">
        <v>86</v>
      </c>
      <c r="I26" s="34"/>
      <c r="J26" s="34"/>
    </row>
    <row r="27" spans="1:12" ht="35.25" customHeight="1" thickBot="1" x14ac:dyDescent="0.25">
      <c r="A27" s="18"/>
      <c r="B27" s="108" t="s">
        <v>38</v>
      </c>
      <c r="C27" s="108"/>
      <c r="D27" s="37"/>
      <c r="E27" s="37"/>
      <c r="F27" s="37"/>
      <c r="G27" s="38"/>
      <c r="H27" s="34" t="s">
        <v>86</v>
      </c>
      <c r="I27" s="34"/>
      <c r="J27" s="34"/>
    </row>
    <row r="28" spans="1:12" ht="35.25" hidden="1" customHeight="1" x14ac:dyDescent="0.2">
      <c r="A28" s="18"/>
      <c r="B28" s="157"/>
      <c r="C28" s="157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10</v>
      </c>
      <c r="I28" s="42">
        <f t="shared" si="1"/>
        <v>0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5</v>
      </c>
    </row>
    <row r="30" spans="1:12" ht="35.25" customHeight="1" x14ac:dyDescent="0.2">
      <c r="A30" s="18"/>
      <c r="B30" s="108" t="s">
        <v>77</v>
      </c>
      <c r="C30" s="108"/>
      <c r="D30" s="37"/>
      <c r="E30" s="37"/>
      <c r="F30" s="37"/>
      <c r="G30" s="38"/>
      <c r="H30" s="34" t="s">
        <v>86</v>
      </c>
      <c r="I30" s="34"/>
      <c r="J30" s="34"/>
    </row>
    <row r="31" spans="1:12" ht="35.25" customHeight="1" thickBot="1" x14ac:dyDescent="0.25">
      <c r="A31" s="18"/>
      <c r="B31" s="108" t="s">
        <v>78</v>
      </c>
      <c r="C31" s="108"/>
      <c r="D31" s="37"/>
      <c r="E31" s="37"/>
      <c r="F31" s="37"/>
      <c r="G31" s="38"/>
      <c r="H31" s="34" t="s">
        <v>86</v>
      </c>
      <c r="I31" s="34"/>
      <c r="J31" s="34"/>
    </row>
    <row r="32" spans="1:12" ht="35.25" hidden="1" customHeight="1" thickBot="1" x14ac:dyDescent="0.25">
      <c r="A32" s="18"/>
      <c r="B32" s="109"/>
      <c r="C32" s="109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10</v>
      </c>
      <c r="I32" s="46">
        <f t="shared" si="2"/>
        <v>0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58">
        <f>(K21*C21)+(K25*C25)+(K29*C29)</f>
        <v>255</v>
      </c>
      <c r="E33" s="159"/>
      <c r="F33" s="159"/>
      <c r="G33" s="159"/>
      <c r="H33" s="148">
        <f>D33/(C33*7)</f>
        <v>0.7142857142857143</v>
      </c>
      <c r="I33" s="149"/>
      <c r="J33" s="149"/>
      <c r="K33" s="150"/>
    </row>
    <row r="34" spans="1:11" s="90" customFormat="1" ht="13.5" thickBot="1" x14ac:dyDescent="0.25">
      <c r="B34" s="99" t="s">
        <v>21</v>
      </c>
      <c r="C34" s="100"/>
      <c r="D34" s="100"/>
      <c r="E34" s="100"/>
      <c r="F34" s="100"/>
      <c r="G34" s="100"/>
      <c r="H34" s="100"/>
      <c r="I34" s="100"/>
      <c r="J34" s="100"/>
      <c r="K34" s="101"/>
    </row>
    <row r="35" spans="1:11" s="90" customFormat="1" ht="25.5" customHeight="1" x14ac:dyDescent="0.2">
      <c r="B35" s="102" t="s">
        <v>63</v>
      </c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51" t="s">
        <v>61</v>
      </c>
      <c r="D42" s="151"/>
      <c r="E42" s="151"/>
      <c r="F42" s="152"/>
      <c r="G42" s="43"/>
      <c r="H42" s="153" t="s">
        <v>1</v>
      </c>
      <c r="I42" s="154"/>
      <c r="J42" s="154"/>
      <c r="K42" s="16"/>
    </row>
    <row r="43" spans="1:11" s="22" customFormat="1" ht="14.25" x14ac:dyDescent="0.2">
      <c r="B43" s="91" t="s">
        <v>2</v>
      </c>
      <c r="C43" s="155"/>
      <c r="D43" s="155"/>
      <c r="E43" s="155"/>
      <c r="F43" s="156"/>
      <c r="G43" s="43"/>
      <c r="H43" s="132">
        <v>2019</v>
      </c>
      <c r="I43" s="133"/>
      <c r="J43" s="134"/>
      <c r="K43" s="16"/>
    </row>
    <row r="44" spans="1:11" s="22" customFormat="1" ht="14.25" x14ac:dyDescent="0.2">
      <c r="B44" s="92" t="s">
        <v>3</v>
      </c>
      <c r="C44" s="155" t="str">
        <f>C3</f>
        <v>ALBERTO TOLASI</v>
      </c>
      <c r="D44" s="155"/>
      <c r="E44" s="155"/>
      <c r="F44" s="156"/>
      <c r="G44" s="43"/>
      <c r="H44" s="135"/>
      <c r="I44" s="136"/>
      <c r="J44" s="137"/>
      <c r="K44" s="16"/>
    </row>
    <row r="45" spans="1:11" s="22" customFormat="1" ht="14.25" x14ac:dyDescent="0.2">
      <c r="B45" s="93" t="s">
        <v>4</v>
      </c>
      <c r="C45" s="139" t="str">
        <f>C4</f>
        <v>A5</v>
      </c>
      <c r="D45" s="139"/>
      <c r="E45" s="139"/>
      <c r="F45" s="140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1" t="str">
        <f>C5</f>
        <v>Operai</v>
      </c>
      <c r="D46" s="141"/>
      <c r="E46" s="141"/>
      <c r="F46" s="142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43" t="s">
        <v>40</v>
      </c>
      <c r="E48" s="143"/>
      <c r="F48" s="143"/>
      <c r="G48" s="144"/>
      <c r="H48" s="145">
        <v>0.49</v>
      </c>
      <c r="I48" s="146"/>
      <c r="J48" s="147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5</v>
      </c>
    </row>
    <row r="50" spans="1:11" ht="35.25" customHeight="1" x14ac:dyDescent="0.2">
      <c r="A50" s="18"/>
      <c r="B50" s="108" t="s">
        <v>73</v>
      </c>
      <c r="C50" s="108"/>
      <c r="D50" s="37"/>
      <c r="E50" s="37"/>
      <c r="F50" s="37"/>
      <c r="G50" s="38"/>
      <c r="H50" s="34" t="s">
        <v>86</v>
      </c>
      <c r="I50" s="34"/>
      <c r="J50" s="34"/>
    </row>
    <row r="51" spans="1:11" ht="35.25" hidden="1" customHeight="1" x14ac:dyDescent="0.2">
      <c r="A51" s="18"/>
      <c r="B51" s="108" t="s">
        <v>46</v>
      </c>
      <c r="C51" s="10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08" t="s">
        <v>47</v>
      </c>
      <c r="C52" s="108"/>
      <c r="D52" s="37"/>
      <c r="E52" s="37"/>
      <c r="F52" s="37"/>
      <c r="G52" s="38"/>
      <c r="H52" s="34" t="s">
        <v>86</v>
      </c>
      <c r="I52" s="34"/>
      <c r="J52" s="34"/>
    </row>
    <row r="53" spans="1:11" ht="13.5" hidden="1" customHeight="1" thickBot="1" x14ac:dyDescent="0.25">
      <c r="A53" s="18"/>
      <c r="B53" s="109"/>
      <c r="C53" s="109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10</v>
      </c>
      <c r="I53" s="46">
        <f t="shared" si="3"/>
        <v>0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5</v>
      </c>
    </row>
    <row r="55" spans="1:11" ht="35.25" customHeight="1" x14ac:dyDescent="0.2">
      <c r="A55" s="18"/>
      <c r="B55" s="127" t="s">
        <v>45</v>
      </c>
      <c r="C55" s="127"/>
      <c r="D55" s="41"/>
      <c r="E55" s="41"/>
      <c r="F55" s="41"/>
      <c r="G55" s="60"/>
      <c r="H55" s="35" t="s">
        <v>86</v>
      </c>
      <c r="I55" s="35"/>
      <c r="J55" s="35"/>
    </row>
    <row r="56" spans="1:11" ht="35.25" customHeight="1" thickBot="1" x14ac:dyDescent="0.25">
      <c r="A56" s="18"/>
      <c r="B56" s="108" t="s">
        <v>48</v>
      </c>
      <c r="C56" s="108"/>
      <c r="D56" s="37"/>
      <c r="E56" s="37"/>
      <c r="F56" s="37"/>
      <c r="G56" s="38"/>
      <c r="H56" s="34" t="s">
        <v>86</v>
      </c>
      <c r="I56" s="34"/>
      <c r="J56" s="34"/>
    </row>
    <row r="57" spans="1:11" ht="30" hidden="1" customHeight="1" thickBot="1" x14ac:dyDescent="0.25">
      <c r="A57" s="18"/>
      <c r="B57" s="108" t="s">
        <v>49</v>
      </c>
      <c r="C57" s="10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09"/>
      <c r="C58" s="109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10</v>
      </c>
      <c r="I58" s="46">
        <f t="shared" si="4"/>
        <v>0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29" t="str">
        <f>C1</f>
        <v>Area Tecnica Manutentiva</v>
      </c>
      <c r="D60" s="129"/>
      <c r="E60" s="129"/>
      <c r="F60" s="129"/>
      <c r="G60" s="75"/>
      <c r="H60" s="130" t="s">
        <v>1</v>
      </c>
      <c r="I60" s="131"/>
      <c r="J60" s="131"/>
    </row>
    <row r="61" spans="1:11" ht="15" hidden="1" customHeight="1" x14ac:dyDescent="0.2">
      <c r="B61" s="4" t="s">
        <v>2</v>
      </c>
      <c r="C61" s="129" t="str">
        <f>C2</f>
        <v>Servizio tecnico</v>
      </c>
      <c r="D61" s="129"/>
      <c r="E61" s="129"/>
      <c r="F61" s="129"/>
      <c r="G61" s="76"/>
      <c r="H61" s="132">
        <f>H2</f>
        <v>2019</v>
      </c>
      <c r="I61" s="133"/>
      <c r="J61" s="134"/>
    </row>
    <row r="62" spans="1:11" ht="15" hidden="1" customHeight="1" x14ac:dyDescent="0.2">
      <c r="B62" s="1" t="s">
        <v>3</v>
      </c>
      <c r="C62" s="129" t="str">
        <f>C3</f>
        <v>ALBERTO TOLASI</v>
      </c>
      <c r="D62" s="129"/>
      <c r="E62" s="129"/>
      <c r="F62" s="129"/>
      <c r="G62" s="77"/>
      <c r="H62" s="135"/>
      <c r="I62" s="136"/>
      <c r="J62" s="137"/>
    </row>
    <row r="63" spans="1:11" ht="15" hidden="1" customHeight="1" x14ac:dyDescent="0.2">
      <c r="B63" s="4" t="s">
        <v>4</v>
      </c>
      <c r="C63" s="138" t="str">
        <f>C4</f>
        <v>A5</v>
      </c>
      <c r="D63" s="138"/>
      <c r="E63" s="138"/>
      <c r="F63" s="138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28" t="s">
        <v>6</v>
      </c>
      <c r="D64" s="128"/>
      <c r="E64" s="128"/>
      <c r="F64" s="128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</v>
      </c>
    </row>
    <row r="67" spans="1:12" ht="35.25" customHeight="1" x14ac:dyDescent="0.2">
      <c r="A67" s="18"/>
      <c r="B67" s="127" t="s">
        <v>64</v>
      </c>
      <c r="C67" s="127"/>
      <c r="D67" s="41"/>
      <c r="E67" s="41"/>
      <c r="F67" s="41"/>
      <c r="G67" s="60"/>
      <c r="H67" s="35" t="s">
        <v>86</v>
      </c>
      <c r="I67" s="35"/>
      <c r="J67" s="35"/>
    </row>
    <row r="68" spans="1:12" ht="35.25" customHeight="1" thickBot="1" x14ac:dyDescent="0.25">
      <c r="A68" s="18"/>
      <c r="B68" s="108" t="s">
        <v>68</v>
      </c>
      <c r="C68" s="108"/>
      <c r="D68" s="37"/>
      <c r="E68" s="37"/>
      <c r="F68" s="37"/>
      <c r="G68" s="38"/>
      <c r="H68" s="34" t="s">
        <v>86</v>
      </c>
      <c r="I68" s="34"/>
      <c r="J68" s="34"/>
    </row>
    <row r="69" spans="1:12" ht="35.25" hidden="1" customHeight="1" thickBot="1" x14ac:dyDescent="0.25">
      <c r="A69" s="18"/>
      <c r="B69" s="109"/>
      <c r="C69" s="109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10</v>
      </c>
      <c r="I69" s="46">
        <f t="shared" si="5"/>
        <v>0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5</v>
      </c>
    </row>
    <row r="71" spans="1:12" ht="35.25" customHeight="1" x14ac:dyDescent="0.2">
      <c r="A71" s="18"/>
      <c r="B71" s="127" t="s">
        <v>74</v>
      </c>
      <c r="C71" s="127"/>
      <c r="D71" s="41"/>
      <c r="E71" s="41"/>
      <c r="F71" s="41"/>
      <c r="G71" s="60"/>
      <c r="H71" s="35" t="s">
        <v>86</v>
      </c>
      <c r="I71" s="35"/>
      <c r="J71" s="35"/>
    </row>
    <row r="72" spans="1:12" ht="35.25" hidden="1" customHeight="1" x14ac:dyDescent="0.2">
      <c r="A72" s="18"/>
      <c r="B72" s="108" t="s">
        <v>52</v>
      </c>
      <c r="C72" s="10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08" t="s">
        <v>69</v>
      </c>
      <c r="C73" s="108"/>
      <c r="D73" s="37"/>
      <c r="E73" s="37"/>
      <c r="F73" s="37"/>
      <c r="G73" s="38"/>
      <c r="H73" s="34" t="s">
        <v>86</v>
      </c>
      <c r="I73" s="34"/>
      <c r="J73" s="34"/>
    </row>
    <row r="74" spans="1:12" ht="35.25" hidden="1" customHeight="1" thickBot="1" x14ac:dyDescent="0.25">
      <c r="A74" s="18"/>
      <c r="B74" s="109"/>
      <c r="C74" s="109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0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27" t="s">
        <v>53</v>
      </c>
      <c r="C76" s="127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08" t="s">
        <v>54</v>
      </c>
      <c r="C77" s="10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09"/>
      <c r="C78" s="109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</v>
      </c>
    </row>
    <row r="80" spans="1:12" ht="35.25" customHeight="1" x14ac:dyDescent="0.2">
      <c r="A80" s="18"/>
      <c r="B80" s="127" t="s">
        <v>55</v>
      </c>
      <c r="C80" s="127"/>
      <c r="D80" s="41"/>
      <c r="E80" s="41"/>
      <c r="F80" s="41"/>
      <c r="G80" s="60"/>
      <c r="H80" s="35" t="s">
        <v>86</v>
      </c>
      <c r="I80" s="35"/>
      <c r="J80" s="35"/>
    </row>
    <row r="81" spans="1:11" ht="35.25" customHeight="1" x14ac:dyDescent="0.2">
      <c r="A81" s="18"/>
      <c r="B81" s="108" t="s">
        <v>56</v>
      </c>
      <c r="C81" s="108"/>
      <c r="D81" s="37"/>
      <c r="E81" s="37"/>
      <c r="F81" s="37"/>
      <c r="G81" s="38"/>
      <c r="H81" s="34" t="s">
        <v>86</v>
      </c>
      <c r="I81" s="34"/>
      <c r="J81" s="34"/>
    </row>
    <row r="82" spans="1:11" ht="35.25" customHeight="1" thickBot="1" x14ac:dyDescent="0.25">
      <c r="A82" s="18"/>
      <c r="B82" s="108" t="s">
        <v>76</v>
      </c>
      <c r="C82" s="108"/>
      <c r="D82" s="37"/>
      <c r="E82" s="37"/>
      <c r="F82" s="37"/>
      <c r="G82" s="38"/>
      <c r="H82" s="34" t="s">
        <v>86</v>
      </c>
      <c r="I82" s="34"/>
      <c r="J82" s="34"/>
    </row>
    <row r="83" spans="1:11" ht="35.25" hidden="1" customHeight="1" thickBot="1" x14ac:dyDescent="0.25">
      <c r="A83" s="18"/>
      <c r="B83" s="109"/>
      <c r="C83" s="109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15</v>
      </c>
      <c r="I83" s="46">
        <f t="shared" si="8"/>
        <v>0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10">
        <f>K49*C49+K54*C54+K66*C66+K70*C70+K79*C79</f>
        <v>245</v>
      </c>
      <c r="E84" s="111"/>
      <c r="F84" s="111"/>
      <c r="G84" s="111"/>
      <c r="H84" s="112">
        <f>D84/(C84*7)</f>
        <v>0.7142857142857143</v>
      </c>
      <c r="I84" s="113"/>
      <c r="J84" s="113"/>
      <c r="K84" s="114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15">
        <f>H33</f>
        <v>0.7142857142857143</v>
      </c>
      <c r="D87" s="116"/>
      <c r="E87" s="117" t="s">
        <v>59</v>
      </c>
      <c r="F87" s="117"/>
      <c r="G87" s="118"/>
      <c r="H87" s="121">
        <f>(C87*H20)+(C88*H48)</f>
        <v>0.7142857142857143</v>
      </c>
      <c r="I87" s="122"/>
      <c r="J87" s="122"/>
      <c r="K87" s="123"/>
    </row>
    <row r="88" spans="1:11" s="22" customFormat="1" ht="36.75" customHeight="1" thickBot="1" x14ac:dyDescent="0.25">
      <c r="B88" s="74" t="s">
        <v>60</v>
      </c>
      <c r="C88" s="112">
        <f>H84</f>
        <v>0.7142857142857143</v>
      </c>
      <c r="D88" s="114"/>
      <c r="E88" s="119"/>
      <c r="F88" s="119"/>
      <c r="G88" s="120"/>
      <c r="H88" s="124"/>
      <c r="I88" s="125"/>
      <c r="J88" s="125"/>
      <c r="K88" s="126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99" t="s">
        <v>21</v>
      </c>
      <c r="C90" s="100"/>
      <c r="D90" s="100"/>
      <c r="E90" s="100"/>
      <c r="F90" s="100"/>
      <c r="G90" s="100"/>
      <c r="H90" s="100"/>
      <c r="I90" s="100"/>
      <c r="J90" s="100"/>
      <c r="K90" s="101"/>
    </row>
    <row r="91" spans="1:11" ht="37.5" customHeight="1" x14ac:dyDescent="0.2">
      <c r="A91" t="s">
        <v>22</v>
      </c>
      <c r="B91" s="102" t="s">
        <v>62</v>
      </c>
      <c r="C91" s="103"/>
      <c r="D91" s="103"/>
      <c r="E91" s="103"/>
      <c r="F91" s="103"/>
      <c r="G91" s="103"/>
      <c r="H91" s="103"/>
      <c r="I91" s="103"/>
      <c r="J91" s="103"/>
      <c r="K91" s="10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05" t="s">
        <v>30</v>
      </c>
      <c r="C100" s="106"/>
      <c r="D100" s="106"/>
      <c r="E100" s="106"/>
      <c r="F100" s="106"/>
      <c r="G100" s="106"/>
      <c r="H100" s="106"/>
      <c r="I100" s="106"/>
      <c r="J100" s="106"/>
      <c r="K100" s="107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sheetProtection password="A2BC" sheet="1" objects="1" scenarios="1"/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ISTRUTTORE - BERGAMINI</vt:lpstr>
      <vt:lpstr>Collaboratore - PERISSINOTTO</vt:lpstr>
      <vt:lpstr>Polizia Locale - POLPETTA</vt:lpstr>
      <vt:lpstr>Polizia Locale - NARDOZZA</vt:lpstr>
      <vt:lpstr>Educatori - MICHELETTI</vt:lpstr>
      <vt:lpstr>Operai - STEFANI</vt:lpstr>
      <vt:lpstr>Operai - TIRITAN</vt:lpstr>
      <vt:lpstr>Operai - TOLASI</vt:lpstr>
      <vt:lpstr>'Collaboratore - PERISSINOTTO'!Area_stampa</vt:lpstr>
      <vt:lpstr>'Educatori - MICHELETTI'!Area_stampa</vt:lpstr>
      <vt:lpstr>'ISTRUTTORE - BERGAMINI'!Area_stampa</vt:lpstr>
      <vt:lpstr>'Operai - STEFANI'!Area_stampa</vt:lpstr>
      <vt:lpstr>'Operai - TIRITAN'!Area_stampa</vt:lpstr>
      <vt:lpstr>'Operai - TOLASI'!Area_stampa</vt:lpstr>
      <vt:lpstr>'Polizia Locale - NARDOZZA'!Area_stampa</vt:lpstr>
      <vt:lpstr>'Polizia Locale - POLPETTA'!Area_stampa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2020-06-08T07:46:38Z</cp:lastPrinted>
  <dcterms:created xsi:type="dcterms:W3CDTF">2018-01-06T09:47:29Z</dcterms:created>
  <dcterms:modified xsi:type="dcterms:W3CDTF">2020-07-25T09:49:54Z</dcterms:modified>
</cp:coreProperties>
</file>